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" windowWidth="25815" windowHeight="1150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L274" i="1"/>
  <c r="K274"/>
  <c r="F274"/>
  <c r="L275"/>
  <c r="K275"/>
  <c r="F275"/>
  <c r="L15"/>
  <c r="K15"/>
  <c r="F15"/>
  <c r="L135"/>
  <c r="K135"/>
  <c r="F135"/>
  <c r="L159"/>
  <c r="K159"/>
  <c r="F159"/>
  <c r="L302"/>
  <c r="K302"/>
  <c r="F302"/>
  <c r="L349"/>
  <c r="K349"/>
  <c r="F349"/>
  <c r="L328"/>
  <c r="K328"/>
  <c r="F328"/>
  <c r="L331"/>
  <c r="K331"/>
  <c r="F331"/>
  <c r="L270"/>
  <c r="K270"/>
  <c r="F270"/>
  <c r="L269"/>
  <c r="K269"/>
  <c r="F269"/>
  <c r="L293"/>
  <c r="K293"/>
  <c r="F293"/>
  <c r="L291"/>
  <c r="K291"/>
  <c r="F291"/>
  <c r="L292"/>
  <c r="K292"/>
  <c r="F292"/>
  <c r="L301"/>
  <c r="K301"/>
  <c r="F301"/>
  <c r="L51"/>
  <c r="K51"/>
  <c r="F51"/>
  <c r="L250"/>
  <c r="K250"/>
  <c r="F250"/>
  <c r="L249"/>
  <c r="K249"/>
  <c r="F249"/>
  <c r="L300"/>
  <c r="K300"/>
  <c r="F300"/>
  <c r="L330"/>
  <c r="K330"/>
  <c r="F330"/>
  <c r="L153"/>
  <c r="K153"/>
  <c r="F153"/>
  <c r="L154"/>
  <c r="K154"/>
  <c r="F154"/>
  <c r="L133"/>
  <c r="K133"/>
  <c r="F133"/>
  <c r="L329"/>
  <c r="K329"/>
  <c r="F329"/>
  <c r="L322"/>
  <c r="K322"/>
  <c r="F322"/>
  <c r="L27"/>
  <c r="K27"/>
  <c r="F27"/>
  <c r="L268"/>
  <c r="K268"/>
  <c r="F268"/>
  <c r="L156"/>
  <c r="K156"/>
  <c r="F156"/>
  <c r="L339"/>
  <c r="K339"/>
  <c r="M339" s="1"/>
  <c r="L158"/>
  <c r="K158"/>
  <c r="F158"/>
  <c r="L278"/>
  <c r="K278"/>
  <c r="F278"/>
  <c r="L280"/>
  <c r="K280"/>
  <c r="F280"/>
  <c r="L281"/>
  <c r="K281"/>
  <c r="F281"/>
  <c r="L266"/>
  <c r="K266"/>
  <c r="F266"/>
  <c r="L265"/>
  <c r="K265"/>
  <c r="F265"/>
  <c r="L142"/>
  <c r="K142"/>
  <c r="F142"/>
  <c r="L172"/>
  <c r="K172"/>
  <c r="F172"/>
  <c r="L128"/>
  <c r="F128"/>
  <c r="M128" s="1"/>
  <c r="L218"/>
  <c r="K218"/>
  <c r="F218"/>
  <c r="L238"/>
  <c r="K238"/>
  <c r="F238"/>
  <c r="L164"/>
  <c r="K164"/>
  <c r="F164"/>
  <c r="L237"/>
  <c r="K237"/>
  <c r="F237"/>
  <c r="L236"/>
  <c r="K236"/>
  <c r="F236"/>
  <c r="L168"/>
  <c r="K168"/>
  <c r="F168"/>
  <c r="L119"/>
  <c r="K119"/>
  <c r="F119"/>
  <c r="L188"/>
  <c r="F188"/>
  <c r="M188" s="1"/>
  <c r="L191"/>
  <c r="F191"/>
  <c r="M191" s="1"/>
  <c r="L189"/>
  <c r="F189"/>
  <c r="M189" s="1"/>
  <c r="L200"/>
  <c r="F200"/>
  <c r="M200" s="1"/>
  <c r="L25"/>
  <c r="K25"/>
  <c r="F25"/>
  <c r="L194"/>
  <c r="K194"/>
  <c r="F194"/>
  <c r="L45"/>
  <c r="K45"/>
  <c r="F45"/>
  <c r="L99"/>
  <c r="K99"/>
  <c r="F99"/>
  <c r="L96"/>
  <c r="K96"/>
  <c r="F96"/>
  <c r="L117"/>
  <c r="K117"/>
  <c r="F117"/>
  <c r="L197"/>
  <c r="K197"/>
  <c r="F197"/>
  <c r="L196"/>
  <c r="K196"/>
  <c r="F196"/>
  <c r="L198"/>
  <c r="K198"/>
  <c r="F198"/>
  <c r="L253"/>
  <c r="K253"/>
  <c r="F253"/>
  <c r="L254"/>
  <c r="K254"/>
  <c r="F254"/>
  <c r="L116"/>
  <c r="K116"/>
  <c r="F116"/>
  <c r="L118"/>
  <c r="K118"/>
  <c r="F118"/>
  <c r="L170"/>
  <c r="K170"/>
  <c r="F170"/>
  <c r="L85"/>
  <c r="K85"/>
  <c r="F85"/>
  <c r="L102"/>
  <c r="K102"/>
  <c r="F102"/>
  <c r="L353"/>
  <c r="K353"/>
  <c r="L129"/>
  <c r="F129"/>
  <c r="L127"/>
  <c r="F127"/>
  <c r="M127" s="1"/>
  <c r="M126"/>
  <c r="L126"/>
  <c r="L175"/>
  <c r="K175"/>
  <c r="F175"/>
  <c r="L285"/>
  <c r="K285"/>
  <c r="F285"/>
  <c r="L115"/>
  <c r="K115"/>
  <c r="F115"/>
  <c r="L114"/>
  <c r="K114"/>
  <c r="F114"/>
  <c r="L113"/>
  <c r="K113"/>
  <c r="F113"/>
  <c r="L97"/>
  <c r="K97"/>
  <c r="F97"/>
  <c r="L98"/>
  <c r="K98"/>
  <c r="F98"/>
  <c r="L122"/>
  <c r="K122"/>
  <c r="F122"/>
  <c r="L55"/>
  <c r="K55"/>
  <c r="F55"/>
  <c r="L234"/>
  <c r="K234"/>
  <c r="F234"/>
  <c r="L318"/>
  <c r="K318"/>
  <c r="F318"/>
  <c r="L317"/>
  <c r="K317"/>
  <c r="F317"/>
  <c r="L315"/>
  <c r="K315"/>
  <c r="F315"/>
  <c r="L316"/>
  <c r="K316"/>
  <c r="F316"/>
  <c r="L319"/>
  <c r="K319"/>
  <c r="F319"/>
  <c r="L332"/>
  <c r="K332"/>
  <c r="F332"/>
  <c r="L138"/>
  <c r="K138"/>
  <c r="F138"/>
  <c r="L139"/>
  <c r="K139"/>
  <c r="F139"/>
  <c r="L277"/>
  <c r="K277"/>
  <c r="F277"/>
  <c r="K289"/>
  <c r="L289"/>
  <c r="F289"/>
  <c r="L217"/>
  <c r="K217"/>
  <c r="F217"/>
  <c r="K219"/>
  <c r="L219"/>
  <c r="F219"/>
  <c r="L307"/>
  <c r="K307"/>
  <c r="F307"/>
  <c r="L323"/>
  <c r="K323"/>
  <c r="F323"/>
  <c r="L321"/>
  <c r="K321"/>
  <c r="F321"/>
  <c r="L303"/>
  <c r="K303"/>
  <c r="F303"/>
  <c r="L304"/>
  <c r="K304"/>
  <c r="F304"/>
  <c r="L276"/>
  <c r="K276"/>
  <c r="F276"/>
  <c r="L16"/>
  <c r="K16"/>
  <c r="F16"/>
  <c r="L326"/>
  <c r="K326"/>
  <c r="F326"/>
  <c r="L325"/>
  <c r="K325"/>
  <c r="F325"/>
  <c r="L324"/>
  <c r="K324"/>
  <c r="F324"/>
  <c r="L263"/>
  <c r="K263"/>
  <c r="F263"/>
  <c r="L260"/>
  <c r="K260"/>
  <c r="F260"/>
  <c r="L256"/>
  <c r="K256"/>
  <c r="F256"/>
  <c r="L262"/>
  <c r="K262"/>
  <c r="F262"/>
  <c r="L264"/>
  <c r="K264"/>
  <c r="F264"/>
  <c r="L327"/>
  <c r="K327"/>
  <c r="F327"/>
  <c r="L261"/>
  <c r="K261"/>
  <c r="F261"/>
  <c r="L259"/>
  <c r="K259"/>
  <c r="F259"/>
  <c r="L258"/>
  <c r="K258"/>
  <c r="F258"/>
  <c r="L333"/>
  <c r="K333"/>
  <c r="F333"/>
  <c r="M320"/>
  <c r="L320"/>
  <c r="L348"/>
  <c r="K348"/>
  <c r="F348"/>
  <c r="L314"/>
  <c r="K314"/>
  <c r="F314"/>
  <c r="L313"/>
  <c r="K313"/>
  <c r="F313"/>
  <c r="L312"/>
  <c r="K312"/>
  <c r="F312"/>
  <c r="L311"/>
  <c r="K311"/>
  <c r="F311"/>
  <c r="L239"/>
  <c r="K239"/>
  <c r="F239"/>
  <c r="L166"/>
  <c r="K166"/>
  <c r="F166"/>
  <c r="L165"/>
  <c r="K165"/>
  <c r="F165"/>
  <c r="L137"/>
  <c r="K137"/>
  <c r="F137"/>
  <c r="L136"/>
  <c r="K136"/>
  <c r="F136"/>
  <c r="L299"/>
  <c r="K299"/>
  <c r="F299"/>
  <c r="L244"/>
  <c r="K244"/>
  <c r="F244"/>
  <c r="L225"/>
  <c r="K225"/>
  <c r="F225"/>
  <c r="L230"/>
  <c r="K230"/>
  <c r="F230"/>
  <c r="L146"/>
  <c r="K146"/>
  <c r="F146"/>
  <c r="L221"/>
  <c r="K221"/>
  <c r="F221"/>
  <c r="L19"/>
  <c r="K19"/>
  <c r="F19"/>
  <c r="L228"/>
  <c r="K228"/>
  <c r="F228"/>
  <c r="L204"/>
  <c r="K204"/>
  <c r="F204"/>
  <c r="L40"/>
  <c r="K40"/>
  <c r="F40"/>
  <c r="L23"/>
  <c r="K23"/>
  <c r="F23"/>
  <c r="L110"/>
  <c r="K110"/>
  <c r="F110"/>
  <c r="L111"/>
  <c r="K111"/>
  <c r="F111"/>
  <c r="L47"/>
  <c r="K47"/>
  <c r="F47"/>
  <c r="L108"/>
  <c r="K108"/>
  <c r="F108"/>
  <c r="L214"/>
  <c r="K214"/>
  <c r="F214"/>
  <c r="L75"/>
  <c r="K75"/>
  <c r="F75"/>
  <c r="L76"/>
  <c r="K76"/>
  <c r="F76"/>
  <c r="L89"/>
  <c r="K89"/>
  <c r="F89"/>
  <c r="L90"/>
  <c r="K90"/>
  <c r="F90"/>
  <c r="M51" l="1"/>
  <c r="M293"/>
  <c r="M328"/>
  <c r="M154"/>
  <c r="M330"/>
  <c r="M135"/>
  <c r="M322"/>
  <c r="M270"/>
  <c r="M274"/>
  <c r="M275"/>
  <c r="M15"/>
  <c r="M266"/>
  <c r="M133"/>
  <c r="M300"/>
  <c r="M301"/>
  <c r="M269"/>
  <c r="M349"/>
  <c r="M291"/>
  <c r="M159"/>
  <c r="M302"/>
  <c r="M331"/>
  <c r="M250"/>
  <c r="M292"/>
  <c r="M249"/>
  <c r="M153"/>
  <c r="M268"/>
  <c r="M329"/>
  <c r="M27"/>
  <c r="M156"/>
  <c r="M158"/>
  <c r="M278"/>
  <c r="M280"/>
  <c r="M281"/>
  <c r="M164"/>
  <c r="M238"/>
  <c r="M236"/>
  <c r="M265"/>
  <c r="M315"/>
  <c r="M197"/>
  <c r="M117"/>
  <c r="M142"/>
  <c r="M218"/>
  <c r="M172"/>
  <c r="M219"/>
  <c r="M237"/>
  <c r="M168"/>
  <c r="M119"/>
  <c r="M317"/>
  <c r="M175"/>
  <c r="M97"/>
  <c r="M113"/>
  <c r="M285"/>
  <c r="M102"/>
  <c r="M318"/>
  <c r="M253"/>
  <c r="M25"/>
  <c r="M194"/>
  <c r="M45"/>
  <c r="M99"/>
  <c r="M96"/>
  <c r="M196"/>
  <c r="M198"/>
  <c r="M254"/>
  <c r="M323"/>
  <c r="M115"/>
  <c r="M116"/>
  <c r="M118"/>
  <c r="M170"/>
  <c r="M85"/>
  <c r="M353"/>
  <c r="M129"/>
  <c r="M55"/>
  <c r="M122"/>
  <c r="M114"/>
  <c r="M98"/>
  <c r="M332"/>
  <c r="M137"/>
  <c r="M234"/>
  <c r="M316"/>
  <c r="M319"/>
  <c r="M138"/>
  <c r="M139"/>
  <c r="M289"/>
  <c r="M221"/>
  <c r="M312"/>
  <c r="M256"/>
  <c r="M321"/>
  <c r="M89"/>
  <c r="M314"/>
  <c r="M348"/>
  <c r="M260"/>
  <c r="M307"/>
  <c r="M277"/>
  <c r="M217"/>
  <c r="M324"/>
  <c r="M303"/>
  <c r="M304"/>
  <c r="M276"/>
  <c r="M16"/>
  <c r="M326"/>
  <c r="M136"/>
  <c r="M166"/>
  <c r="M311"/>
  <c r="M313"/>
  <c r="M261"/>
  <c r="M325"/>
  <c r="M214"/>
  <c r="M263"/>
  <c r="M262"/>
  <c r="M264"/>
  <c r="M327"/>
  <c r="M259"/>
  <c r="M258"/>
  <c r="M333"/>
  <c r="M228"/>
  <c r="M19"/>
  <c r="M244"/>
  <c r="M299"/>
  <c r="M165"/>
  <c r="M239"/>
  <c r="M225"/>
  <c r="M230"/>
  <c r="M146"/>
  <c r="M204"/>
  <c r="M40"/>
  <c r="M23"/>
  <c r="M110"/>
  <c r="M111"/>
  <c r="M47"/>
  <c r="M108"/>
  <c r="M75"/>
  <c r="M76"/>
  <c r="M90"/>
  <c r="L41"/>
  <c r="K41"/>
  <c r="F41"/>
  <c r="M39"/>
  <c r="L39"/>
  <c r="L37"/>
  <c r="K37"/>
  <c r="F37"/>
  <c r="L38"/>
  <c r="K38"/>
  <c r="F38"/>
  <c r="L36"/>
  <c r="K36"/>
  <c r="M36" s="1"/>
  <c r="L35"/>
  <c r="K35"/>
  <c r="F35"/>
  <c r="L44"/>
  <c r="K44"/>
  <c r="F44"/>
  <c r="L29"/>
  <c r="K29"/>
  <c r="F29"/>
  <c r="L28"/>
  <c r="K28"/>
  <c r="F28"/>
  <c r="L106"/>
  <c r="K106"/>
  <c r="F106"/>
  <c r="L107"/>
  <c r="K107"/>
  <c r="F107"/>
  <c r="L88"/>
  <c r="K88"/>
  <c r="F88"/>
  <c r="L79"/>
  <c r="K79"/>
  <c r="F79"/>
  <c r="L104"/>
  <c r="K104"/>
  <c r="F104"/>
  <c r="L257"/>
  <c r="K257"/>
  <c r="F257"/>
  <c r="L208"/>
  <c r="K208"/>
  <c r="F208"/>
  <c r="L207"/>
  <c r="K207"/>
  <c r="F207"/>
  <c r="L255"/>
  <c r="K255"/>
  <c r="F255"/>
  <c r="L245"/>
  <c r="K245"/>
  <c r="F245"/>
  <c r="K242"/>
  <c r="K241"/>
  <c r="L241"/>
  <c r="F241"/>
  <c r="L134"/>
  <c r="K134"/>
  <c r="F134"/>
  <c r="L294"/>
  <c r="K294"/>
  <c r="F294"/>
  <c r="L290"/>
  <c r="K290"/>
  <c r="F290"/>
  <c r="L213"/>
  <c r="K213"/>
  <c r="F213"/>
  <c r="L180"/>
  <c r="K180"/>
  <c r="F180"/>
  <c r="F13"/>
  <c r="L13"/>
  <c r="K13"/>
  <c r="L161"/>
  <c r="K161"/>
  <c r="F161"/>
  <c r="L310"/>
  <c r="K310"/>
  <c r="F310"/>
  <c r="L211"/>
  <c r="K211"/>
  <c r="F211"/>
  <c r="L212"/>
  <c r="K212"/>
  <c r="F212"/>
  <c r="L162"/>
  <c r="K162"/>
  <c r="F162"/>
  <c r="L163"/>
  <c r="K163"/>
  <c r="F163"/>
  <c r="L160"/>
  <c r="K160"/>
  <c r="F160"/>
  <c r="L309"/>
  <c r="K309"/>
  <c r="F309"/>
  <c r="L343"/>
  <c r="K343"/>
  <c r="F343"/>
  <c r="L308"/>
  <c r="K308"/>
  <c r="F308"/>
  <c r="L222"/>
  <c r="K222"/>
  <c r="F222"/>
  <c r="L227"/>
  <c r="K227"/>
  <c r="F227"/>
  <c r="L226"/>
  <c r="K226"/>
  <c r="F226"/>
  <c r="K21"/>
  <c r="K20"/>
  <c r="L20"/>
  <c r="F20"/>
  <c r="L223"/>
  <c r="K223"/>
  <c r="F223"/>
  <c r="L202"/>
  <c r="K202"/>
  <c r="F202"/>
  <c r="L63"/>
  <c r="K63"/>
  <c r="F63"/>
  <c r="L83"/>
  <c r="K83"/>
  <c r="F83"/>
  <c r="L54"/>
  <c r="K54"/>
  <c r="F54"/>
  <c r="L66"/>
  <c r="K66"/>
  <c r="F66"/>
  <c r="F67"/>
  <c r="K67"/>
  <c r="L67"/>
  <c r="F64"/>
  <c r="K64"/>
  <c r="L64"/>
  <c r="L184"/>
  <c r="K184"/>
  <c r="F184"/>
  <c r="L178"/>
  <c r="K178"/>
  <c r="F178"/>
  <c r="L177"/>
  <c r="K177"/>
  <c r="F177"/>
  <c r="L173"/>
  <c r="K173"/>
  <c r="F173"/>
  <c r="K368"/>
  <c r="K366"/>
  <c r="K364"/>
  <c r="K356"/>
  <c r="K350"/>
  <c r="K347"/>
  <c r="K346"/>
  <c r="K344"/>
  <c r="K342"/>
  <c r="K341"/>
  <c r="M341" s="1"/>
  <c r="M340"/>
  <c r="K338"/>
  <c r="K336"/>
  <c r="K335"/>
  <c r="K305"/>
  <c r="K298"/>
  <c r="K297"/>
  <c r="K295"/>
  <c r="K288"/>
  <c r="K286"/>
  <c r="K284"/>
  <c r="K283"/>
  <c r="K282"/>
  <c r="K279"/>
  <c r="K273"/>
  <c r="K272"/>
  <c r="K271"/>
  <c r="K267"/>
  <c r="K252"/>
  <c r="K251"/>
  <c r="K248"/>
  <c r="K247"/>
  <c r="K232"/>
  <c r="K229"/>
  <c r="K224"/>
  <c r="K215"/>
  <c r="K209"/>
  <c r="K206"/>
  <c r="K205"/>
  <c r="K193"/>
  <c r="K192"/>
  <c r="K186"/>
  <c r="K182"/>
  <c r="K167"/>
  <c r="K157"/>
  <c r="K155"/>
  <c r="K152"/>
  <c r="K150"/>
  <c r="K149"/>
  <c r="K148"/>
  <c r="K144"/>
  <c r="K143"/>
  <c r="K140"/>
  <c r="K132"/>
  <c r="K131"/>
  <c r="K121"/>
  <c r="K120"/>
  <c r="K112"/>
  <c r="K109"/>
  <c r="K105"/>
  <c r="K103"/>
  <c r="K101"/>
  <c r="K100"/>
  <c r="K95"/>
  <c r="K94"/>
  <c r="K93"/>
  <c r="K92"/>
  <c r="K91"/>
  <c r="K87"/>
  <c r="K86"/>
  <c r="K84"/>
  <c r="K82"/>
  <c r="K81"/>
  <c r="K80"/>
  <c r="K78"/>
  <c r="K77"/>
  <c r="K74"/>
  <c r="K73"/>
  <c r="K72"/>
  <c r="K71"/>
  <c r="K70"/>
  <c r="K69"/>
  <c r="K68"/>
  <c r="K65"/>
  <c r="K62"/>
  <c r="K59"/>
  <c r="K58"/>
  <c r="K56"/>
  <c r="K53"/>
  <c r="K52"/>
  <c r="K50"/>
  <c r="K49"/>
  <c r="K46"/>
  <c r="K43"/>
  <c r="K34"/>
  <c r="M34" s="1"/>
  <c r="K17"/>
  <c r="K14"/>
  <c r="K61"/>
  <c r="K33"/>
  <c r="K32"/>
  <c r="L242"/>
  <c r="F242"/>
  <c r="L362"/>
  <c r="F362"/>
  <c r="L364"/>
  <c r="F364"/>
  <c r="L206"/>
  <c r="L209"/>
  <c r="F209"/>
  <c r="F206"/>
  <c r="F273"/>
  <c r="L273"/>
  <c r="L150"/>
  <c r="F150"/>
  <c r="L34"/>
  <c r="L149"/>
  <c r="F149"/>
  <c r="F360"/>
  <c r="M360" s="1"/>
  <c r="L336"/>
  <c r="L101"/>
  <c r="L341"/>
  <c r="L340"/>
  <c r="L338"/>
  <c r="F338"/>
  <c r="L93"/>
  <c r="F93"/>
  <c r="F101"/>
  <c r="F86"/>
  <c r="L86"/>
  <c r="L95"/>
  <c r="F95"/>
  <c r="L284"/>
  <c r="F284"/>
  <c r="L283"/>
  <c r="F283"/>
  <c r="L157"/>
  <c r="F157"/>
  <c r="F342"/>
  <c r="L192"/>
  <c r="F192"/>
  <c r="F336"/>
  <c r="L368"/>
  <c r="L366"/>
  <c r="L360"/>
  <c r="L358"/>
  <c r="F368"/>
  <c r="F366"/>
  <c r="M358"/>
  <c r="L124"/>
  <c r="F124"/>
  <c r="M124" s="1"/>
  <c r="L112"/>
  <c r="F112"/>
  <c r="L94"/>
  <c r="F94"/>
  <c r="L65"/>
  <c r="F65"/>
  <c r="L69"/>
  <c r="L70"/>
  <c r="L71"/>
  <c r="L72"/>
  <c r="F69"/>
  <c r="F70"/>
  <c r="L68"/>
  <c r="L272"/>
  <c r="F272"/>
  <c r="M338" l="1"/>
  <c r="M93"/>
  <c r="M366"/>
  <c r="M336"/>
  <c r="M283"/>
  <c r="M101"/>
  <c r="M284"/>
  <c r="M149"/>
  <c r="M242"/>
  <c r="M241"/>
  <c r="M134"/>
  <c r="M208"/>
  <c r="M37"/>
  <c r="M64"/>
  <c r="M20"/>
  <c r="M67"/>
  <c r="M308"/>
  <c r="M79"/>
  <c r="M273"/>
  <c r="M290"/>
  <c r="M272"/>
  <c r="M88"/>
  <c r="M112"/>
  <c r="M65"/>
  <c r="M41"/>
  <c r="M38"/>
  <c r="M35"/>
  <c r="M44"/>
  <c r="M29"/>
  <c r="M28"/>
  <c r="M106"/>
  <c r="M107"/>
  <c r="M104"/>
  <c r="M257"/>
  <c r="M66"/>
  <c r="M163"/>
  <c r="M13"/>
  <c r="M255"/>
  <c r="M207"/>
  <c r="M209"/>
  <c r="M245"/>
  <c r="M294"/>
  <c r="M213"/>
  <c r="M180"/>
  <c r="M227"/>
  <c r="M343"/>
  <c r="M160"/>
  <c r="M310"/>
  <c r="M161"/>
  <c r="M211"/>
  <c r="M212"/>
  <c r="M162"/>
  <c r="M309"/>
  <c r="M222"/>
  <c r="M63"/>
  <c r="M226"/>
  <c r="M223"/>
  <c r="M202"/>
  <c r="M86"/>
  <c r="M83"/>
  <c r="M54"/>
  <c r="M184"/>
  <c r="M178"/>
  <c r="M177"/>
  <c r="M173"/>
  <c r="M70"/>
  <c r="M94"/>
  <c r="M368"/>
  <c r="M206"/>
  <c r="M192"/>
  <c r="M150"/>
  <c r="M69"/>
  <c r="M95"/>
  <c r="M364"/>
  <c r="M362"/>
  <c r="M157"/>
  <c r="F68"/>
  <c r="M68" s="1"/>
  <c r="L152" l="1"/>
  <c r="F152"/>
  <c r="L50"/>
  <c r="F50"/>
  <c r="M50" s="1"/>
  <c r="M152" l="1"/>
  <c r="L148"/>
  <c r="F148"/>
  <c r="M148" s="1"/>
  <c r="L17"/>
  <c r="F17"/>
  <c r="L131"/>
  <c r="F131"/>
  <c r="L144"/>
  <c r="F144"/>
  <c r="M144" s="1"/>
  <c r="L143"/>
  <c r="F143"/>
  <c r="M143" s="1"/>
  <c r="L297"/>
  <c r="F297"/>
  <c r="L298"/>
  <c r="F298"/>
  <c r="M298" s="1"/>
  <c r="L305"/>
  <c r="F305"/>
  <c r="M305" s="1"/>
  <c r="L271"/>
  <c r="F271"/>
  <c r="M271" s="1"/>
  <c r="L232"/>
  <c r="F232"/>
  <c r="M232" s="1"/>
  <c r="L282"/>
  <c r="F282"/>
  <c r="M282" s="1"/>
  <c r="L286"/>
  <c r="F286"/>
  <c r="M286" s="1"/>
  <c r="L251"/>
  <c r="F251"/>
  <c r="M251" s="1"/>
  <c r="L335"/>
  <c r="F335"/>
  <c r="L53"/>
  <c r="F53"/>
  <c r="M53" s="1"/>
  <c r="L247"/>
  <c r="F247"/>
  <c r="M247" s="1"/>
  <c r="L61"/>
  <c r="F61"/>
  <c r="M61" s="1"/>
  <c r="L92"/>
  <c r="F92"/>
  <c r="M92" s="1"/>
  <c r="L91"/>
  <c r="F91"/>
  <c r="M91" s="1"/>
  <c r="L73"/>
  <c r="F71"/>
  <c r="M71" s="1"/>
  <c r="L49"/>
  <c r="F49"/>
  <c r="F72"/>
  <c r="M72" s="1"/>
  <c r="L103"/>
  <c r="F103"/>
  <c r="L87"/>
  <c r="F87"/>
  <c r="M87" s="1"/>
  <c r="L105"/>
  <c r="F105"/>
  <c r="M105" s="1"/>
  <c r="M103" l="1"/>
  <c r="M49"/>
  <c r="M17"/>
  <c r="M297"/>
  <c r="M131"/>
  <c r="M335"/>
  <c r="L59"/>
  <c r="F59"/>
  <c r="M59" s="1"/>
  <c r="L186"/>
  <c r="F186"/>
  <c r="M186" l="1"/>
  <c r="L109"/>
  <c r="F109"/>
  <c r="M109" s="1"/>
  <c r="L30"/>
  <c r="F30"/>
  <c r="M30" s="1"/>
  <c r="L350"/>
  <c r="F350"/>
  <c r="M350" s="1"/>
  <c r="L347"/>
  <c r="F347"/>
  <c r="M347" s="1"/>
  <c r="L21"/>
  <c r="F21"/>
  <c r="L346"/>
  <c r="F346"/>
  <c r="L279"/>
  <c r="F279"/>
  <c r="M279" s="1"/>
  <c r="M346" l="1"/>
  <c r="M21"/>
  <c r="F182" l="1"/>
  <c r="L182"/>
  <c r="L229"/>
  <c r="L224"/>
  <c r="F229"/>
  <c r="M229" s="1"/>
  <c r="F224"/>
  <c r="M224" l="1"/>
  <c r="M182"/>
  <c r="F46"/>
  <c r="M46" s="1"/>
  <c r="L46"/>
  <c r="F121" l="1"/>
  <c r="M121" s="1"/>
  <c r="L121"/>
  <c r="L58" l="1"/>
  <c r="M356"/>
  <c r="L356"/>
  <c r="L344"/>
  <c r="L342"/>
  <c r="L295"/>
  <c r="L288"/>
  <c r="M287"/>
  <c r="L287"/>
  <c r="L267"/>
  <c r="L252"/>
  <c r="L248"/>
  <c r="L215"/>
  <c r="L193"/>
  <c r="L167"/>
  <c r="L155"/>
  <c r="L140"/>
  <c r="L132"/>
  <c r="M123"/>
  <c r="L123"/>
  <c r="L120"/>
  <c r="L100"/>
  <c r="L84"/>
  <c r="L82"/>
  <c r="L81"/>
  <c r="L80"/>
  <c r="L78"/>
  <c r="L77"/>
  <c r="L74"/>
  <c r="L62"/>
  <c r="L125"/>
  <c r="L56"/>
  <c r="L52"/>
  <c r="L43"/>
  <c r="L33"/>
  <c r="L32"/>
  <c r="M14"/>
  <c r="L14"/>
  <c r="F140" l="1"/>
  <c r="M140" s="1"/>
  <c r="F132"/>
  <c r="M132" l="1"/>
  <c r="F295"/>
  <c r="M295" s="1"/>
  <c r="F288"/>
  <c r="F215"/>
  <c r="F193"/>
  <c r="M193" s="1"/>
  <c r="F344"/>
  <c r="M344" s="1"/>
  <c r="F52"/>
  <c r="F56"/>
  <c r="M56" s="1"/>
  <c r="M52" l="1"/>
  <c r="M288"/>
  <c r="M215"/>
  <c r="M342" l="1"/>
  <c r="F252" l="1"/>
  <c r="M252" s="1"/>
  <c r="F248"/>
  <c r="M248" s="1"/>
  <c r="F125" l="1"/>
  <c r="F120"/>
  <c r="M120" s="1"/>
  <c r="F33"/>
  <c r="M33" s="1"/>
  <c r="F32"/>
  <c r="F43"/>
  <c r="F100"/>
  <c r="M100" s="1"/>
  <c r="F84"/>
  <c r="F82"/>
  <c r="M82" s="1"/>
  <c r="F81"/>
  <c r="M81" s="1"/>
  <c r="F80"/>
  <c r="M80" s="1"/>
  <c r="F78"/>
  <c r="M78" s="1"/>
  <c r="F77"/>
  <c r="F74"/>
  <c r="M74" s="1"/>
  <c r="F73"/>
  <c r="M73" s="1"/>
  <c r="F62"/>
  <c r="M62" s="1"/>
  <c r="F58"/>
  <c r="F155"/>
  <c r="F167"/>
  <c r="M167" s="1"/>
  <c r="F267"/>
  <c r="M267" s="1"/>
  <c r="M155" l="1"/>
  <c r="M43"/>
  <c r="M77"/>
  <c r="M32"/>
  <c r="M58"/>
  <c r="M84"/>
  <c r="M125"/>
  <c r="N371" l="1"/>
  <c r="K376" s="1"/>
</calcChain>
</file>

<file path=xl/sharedStrings.xml><?xml version="1.0" encoding="utf-8"?>
<sst xmlns="http://schemas.openxmlformats.org/spreadsheetml/2006/main" count="1370" uniqueCount="373">
  <si>
    <t>Անվանումը</t>
  </si>
  <si>
    <t>Գնման առարկայի</t>
  </si>
  <si>
    <t xml:space="preserve">Չափման
միավորը
</t>
  </si>
  <si>
    <t xml:space="preserve">Միավորի
գինը
(դրամ)
</t>
  </si>
  <si>
    <t xml:space="preserve">Ընդամենը
ծախսերը
(դրամ)
</t>
  </si>
  <si>
    <t>Քանակը</t>
  </si>
  <si>
    <t xml:space="preserve">Միջանցիկ կոդը`
 ըստ  CPV
 դասակարգման
</t>
  </si>
  <si>
    <t>09-31-01-01</t>
  </si>
  <si>
    <t>ԿԳՆ «Վանաձորի Կ.Ղարաքեշիշյանի անվան թիվ 1 արհեստագործական պետական  ուսումնարան» ՊՈԱԿ</t>
  </si>
  <si>
    <t>Նախնական մասնագիտական կրթություն</t>
  </si>
  <si>
    <t>ՀՀ կրթության և գիտության նախարարություն</t>
  </si>
  <si>
    <t>Կրթություն-նախնական մասնագիտական (արհեստագործական) և միջին մասնագիտական 
կրթություն- նախնական մասնագիտական կրթություն- ՀՀ կրթության և գիտության նախարարություն</t>
  </si>
  <si>
    <t>Ապրանքներ</t>
  </si>
  <si>
    <t>ԲԸԱՀ</t>
  </si>
  <si>
    <t>1</t>
  </si>
  <si>
    <t>լիտր</t>
  </si>
  <si>
    <t>տուփ</t>
  </si>
  <si>
    <t>հատ</t>
  </si>
  <si>
    <t>կգ</t>
  </si>
  <si>
    <t>Հղկանյութեր</t>
  </si>
  <si>
    <t>հղկող սկավառակներ</t>
  </si>
  <si>
    <t>մետր</t>
  </si>
  <si>
    <t>մեխ</t>
  </si>
  <si>
    <t>44110000</t>
  </si>
  <si>
    <t>ներկագլանիկ՝ ներկման աշխատանքների համար</t>
  </si>
  <si>
    <t xml:space="preserve">Մածուծաներ (մաստիկաներ), լցանյութեր, հերմետիկներ և լուծիչներ  </t>
  </si>
  <si>
    <t>լուծիչներ</t>
  </si>
  <si>
    <t>պտուտակներ</t>
  </si>
  <si>
    <t>վարդակ</t>
  </si>
  <si>
    <t>էլեկտրական լար</t>
  </si>
  <si>
    <t>ածխային էլեկտրոդներ</t>
  </si>
  <si>
    <t>վրձին, ներկման աշխատանքներ կատարելու համար</t>
  </si>
  <si>
    <t>թանաք տպագրական մեքենաների համար</t>
  </si>
  <si>
    <t>գրասենյակային մեքենաների թմբկագլաններ</t>
  </si>
  <si>
    <t>30197644</t>
  </si>
  <si>
    <t>պատճենահանման թուղթ</t>
  </si>
  <si>
    <t>30197231</t>
  </si>
  <si>
    <t>ֆայլ</t>
  </si>
  <si>
    <t>նամակի ծրար մեծ A3 ձևաչափի</t>
  </si>
  <si>
    <t>30192121</t>
  </si>
  <si>
    <t>գրիչ գնդիկավոր</t>
  </si>
  <si>
    <t>30192128</t>
  </si>
  <si>
    <t>գրիչ գելային</t>
  </si>
  <si>
    <t>30197220</t>
  </si>
  <si>
    <t>թղթի ամրակներ</t>
  </si>
  <si>
    <t>30197112</t>
  </si>
  <si>
    <t>կարիչների մետաղալարե կապեր, միջին</t>
  </si>
  <si>
    <t>կարիչների մետաղալարե կապեր, փոքր</t>
  </si>
  <si>
    <t>թուղթ նշումների համար, սոսնձվածքով</t>
  </si>
  <si>
    <t>կոճգամ, երկաթյա</t>
  </si>
  <si>
    <t>սկոչ՝ միակողմանի սոսնձված</t>
  </si>
  <si>
    <t>30192160</t>
  </si>
  <si>
    <t>շտրիխներ</t>
  </si>
  <si>
    <t>30192135</t>
  </si>
  <si>
    <t>գրաֆիտե միջուկ՝ մատիտի համար</t>
  </si>
  <si>
    <t>օրագիր</t>
  </si>
  <si>
    <t>Թղթե կամ ստվարաթղթե գրանցամատյաններ</t>
  </si>
  <si>
    <t>22810000</t>
  </si>
  <si>
    <t>30192130</t>
  </si>
  <si>
    <t>30197230</t>
  </si>
  <si>
    <t xml:space="preserve">թղթապանակներ </t>
  </si>
  <si>
    <t>30197320</t>
  </si>
  <si>
    <t>կարիչ</t>
  </si>
  <si>
    <t>պարբերական մամուլ (Լոռու մարզ)</t>
  </si>
  <si>
    <t>պարբերական մամուլ (Կրթություն)</t>
  </si>
  <si>
    <t>Լրագրեր, թերթեր, պարբերական մամուլ և ամսագրեր</t>
  </si>
  <si>
    <t>Պատվերով տպագրվող նյութեր՝ հայտարարություն</t>
  </si>
  <si>
    <t>տեղեկատուներ</t>
  </si>
  <si>
    <t>Հրապարակումներ</t>
  </si>
  <si>
    <t>էջ</t>
  </si>
  <si>
    <t>փական</t>
  </si>
  <si>
    <t>Ծառայություններ</t>
  </si>
  <si>
    <t>դրամ</t>
  </si>
  <si>
    <t>Հեռախոսային և տվյալների փոխանցման ծառայություններ</t>
  </si>
  <si>
    <t>հանրային հեռախոսային ծառայություններ</t>
  </si>
  <si>
    <t>Էլեկտրականության բաշխման և դրա հետ կապված ծառայություններ</t>
  </si>
  <si>
    <t>էլեկտրականության բաշխում</t>
  </si>
  <si>
    <t>Ջրի բաշխում</t>
  </si>
  <si>
    <t>խմելու ջրի բաշխում</t>
  </si>
  <si>
    <t>Աղբի ոչնչացում և մշակում</t>
  </si>
  <si>
    <t>Աղբի փոխադրման ծառայություններ</t>
  </si>
  <si>
    <t>Գնում չհանդիսացող ծախսեր</t>
  </si>
  <si>
    <t>վոլեյբոլի գնդակներ</t>
  </si>
  <si>
    <t>37451580</t>
  </si>
  <si>
    <t>37451410</t>
  </si>
  <si>
    <t xml:space="preserve">Գնման ձև
(ընթացա
կարգը)
</t>
  </si>
  <si>
    <t xml:space="preserve">                                            Տնօրեն՝ __________________________ Կ. Ղարաքեշիշյան</t>
  </si>
  <si>
    <r>
      <t>մ</t>
    </r>
    <r>
      <rPr>
        <vertAlign val="superscript"/>
        <sz val="10"/>
        <color indexed="8"/>
        <rFont val="Calibri"/>
        <family val="2"/>
        <charset val="204"/>
        <scheme val="minor"/>
      </rPr>
      <t>2</t>
    </r>
  </si>
  <si>
    <t>մ</t>
  </si>
  <si>
    <t>ձեռքի գործիքներ</t>
  </si>
  <si>
    <t>հղկաթուղթ</t>
  </si>
  <si>
    <t>սոսինձ</t>
  </si>
  <si>
    <t>միացման տուփեր</t>
  </si>
  <si>
    <t>խրոցների եղանիկ</t>
  </si>
  <si>
    <t>37820000</t>
  </si>
  <si>
    <t>Կերպարվեստի նյութեր</t>
  </si>
  <si>
    <t>37451290</t>
  </si>
  <si>
    <t>ֆուտբոլի գնդակ</t>
  </si>
  <si>
    <t>քանոն</t>
  </si>
  <si>
    <t>մ²</t>
  </si>
  <si>
    <t>Արտադրանք շինարարության ոլորտում</t>
  </si>
  <si>
    <t>գնում</t>
  </si>
  <si>
    <t>մնացորդ</t>
  </si>
  <si>
    <t>գումարի
 մնացորդ</t>
  </si>
  <si>
    <t>30199792</t>
  </si>
  <si>
    <t>օրացույց</t>
  </si>
  <si>
    <t>39830000</t>
  </si>
  <si>
    <t>Մաքրող արտադրանք</t>
  </si>
  <si>
    <t>հեղուկ` լվացող միջոց</t>
  </si>
  <si>
    <t>հեղուկ օճառ</t>
  </si>
  <si>
    <t>33760000</t>
  </si>
  <si>
    <t>Զուգարանի թուղթ, 
թաշկինակներ, ձեռքի
սրբիչներ և անձեռոցիկներ</t>
  </si>
  <si>
    <t>գաջ գիպսային</t>
  </si>
  <si>
    <t>Կրաքար, գիպս և կավիճ</t>
  </si>
  <si>
    <t>ծեփամածիկ կավճային</t>
  </si>
  <si>
    <t>Ձեռնոցներ</t>
  </si>
  <si>
    <t>զույգ</t>
  </si>
  <si>
    <t>ծեփամածիկ գիպսային</t>
  </si>
  <si>
    <t>վկայականներ</t>
  </si>
  <si>
    <t>դրոշ</t>
  </si>
  <si>
    <t>35820000</t>
  </si>
  <si>
    <t>Օժանդակ սարքեր</t>
  </si>
  <si>
    <t>գծագրական թուղթ</t>
  </si>
  <si>
    <t>30192740</t>
  </si>
  <si>
    <t>թուղթ գունավոր A4 ձևաչափի</t>
  </si>
  <si>
    <t>39220000</t>
  </si>
  <si>
    <t xml:space="preserve"> ËáÑ³Ýáó³ÛÇÝ ë³ñù»ñ, 
ïÝ³ÛÇÝ ¨ Ï»Ýó³Õ³ÛÇÝ Çñ»ñ 
¨ Ñ³Ýñ³ÛÇÝ ëÝÝ¹Ç
Ï³½Ù³Ï»ñåÙ³Ý ÝÛáõÃ»ñ</t>
  </si>
  <si>
    <t>42600000</t>
  </si>
  <si>
    <t>Հաստոցներ</t>
  </si>
  <si>
    <t>Գործիքներ, փականներ, բանալիներ, կախիչներ, ամրացնող դետալներ, շղթաներ և զսպանակներ</t>
  </si>
  <si>
    <t>Հագուստի պարագաներ</t>
  </si>
  <si>
    <t>Սոսինձներ, հատուկ քիմիական արտադրանք</t>
  </si>
  <si>
    <t>Էլեկտրականության  բաշխման և վերահսկման սարքավորումներ</t>
  </si>
  <si>
    <t>Մեկուսացված լարեր և մալուխներ</t>
  </si>
  <si>
    <t>Լուսավորման սարքեր և էլեկտրական լամպեր</t>
  </si>
  <si>
    <t>Էլեկտրական սարքեր և սարքավորումներ</t>
  </si>
  <si>
    <t>Շինարարական նյութեր և հարակից արտադրանք</t>
  </si>
  <si>
    <t xml:space="preserve">սոսինձ էմուլսիա </t>
  </si>
  <si>
    <t xml:space="preserve"> մետալոպլաստե դռներ</t>
  </si>
  <si>
    <t>Կահույք, նստատեղեր, աթոռներ, հարակից արտադրանք և դրանց մասերը</t>
  </si>
  <si>
    <t>ներկ շինարարական</t>
  </si>
  <si>
    <t>42130000</t>
  </si>
  <si>
    <t>Ծորակներ, փականներ և նմանատիպ սարքեր</t>
  </si>
  <si>
    <t>44420000</t>
  </si>
  <si>
    <t>Շինարարության մեջ օգտագործվող ապրանքներ</t>
  </si>
  <si>
    <t>44423600</t>
  </si>
  <si>
    <t>Կպչուն ժապավեն շինարարական</t>
  </si>
  <si>
    <t>լամպ ` Էկոնոմ</t>
  </si>
  <si>
    <t>գումար
(ծախս)</t>
  </si>
  <si>
    <t>կեղծ հատակներ՝ լամինատե</t>
  </si>
  <si>
    <t>35110000</t>
  </si>
  <si>
    <t>Հակահրդեհային, փրկարարական և անվտանգության սարքեր</t>
  </si>
  <si>
    <t>կազմ</t>
  </si>
  <si>
    <t>գործուղման ծառայություններ</t>
  </si>
  <si>
    <t>Գործուղման ծառայություններ</t>
  </si>
  <si>
    <t>շրիշակ</t>
  </si>
  <si>
    <t>կահավորանք</t>
  </si>
  <si>
    <t>ծաղկամաններ</t>
  </si>
  <si>
    <t>մետալոպլաստե  պատուհան</t>
  </si>
  <si>
    <t>79131300</t>
  </si>
  <si>
    <t>էլեկտրոնային ստորագրության հավաստագրման ծառայություն</t>
  </si>
  <si>
    <t>72410000</t>
  </si>
  <si>
    <t>ծառայությունների մատուցում</t>
  </si>
  <si>
    <t>հաշվապահական ծրագրի ծառայության մատուցում</t>
  </si>
  <si>
    <t>շենքերի, շինությունների
 կամ դրանց մասերի
կառուցման 
աշխատանքներ</t>
  </si>
  <si>
    <t>եռակցման գործիքներ</t>
  </si>
  <si>
    <t>42660000</t>
  </si>
  <si>
    <t>42661300</t>
  </si>
  <si>
    <t>եռակցման սարք` տրանսֆորմատոր</t>
  </si>
  <si>
    <t>լրացում</t>
  </si>
  <si>
    <t>Ցանցեր</t>
  </si>
  <si>
    <t>ցանցային բաժանարար`սվիչ</t>
  </si>
  <si>
    <t>Հաղորդակցման սարքեր</t>
  </si>
  <si>
    <t>հաղորդակցման մալուխներ</t>
  </si>
  <si>
    <t>տվիչ</t>
  </si>
  <si>
    <t>35121290</t>
  </si>
  <si>
    <t>մարկեր</t>
  </si>
  <si>
    <t>լամինացիոն թաղանթ գրքաշապիկի համար</t>
  </si>
  <si>
    <t>փոփոխ.</t>
  </si>
  <si>
    <t>մատիտ</t>
  </si>
  <si>
    <t>39132220</t>
  </si>
  <si>
    <t>կախիչ` համարակալման</t>
  </si>
  <si>
    <t>թուղթ` զուգարանի</t>
  </si>
  <si>
    <t>օճառ` ձեռքի</t>
  </si>
  <si>
    <t>մաքրող նյութ` մաստիկա</t>
  </si>
  <si>
    <t>44500000</t>
  </si>
  <si>
    <t>Գործիքներ, փականներ, փականներ...</t>
  </si>
  <si>
    <t>44511390</t>
  </si>
  <si>
    <t>մուրճի կոթ</t>
  </si>
  <si>
    <t>բահի կոթ</t>
  </si>
  <si>
    <t>խրոց` սովորական</t>
  </si>
  <si>
    <t>եռաբաշխիչ</t>
  </si>
  <si>
    <t>մեկուսիչ ժապավեն</t>
  </si>
  <si>
    <t>39221410</t>
  </si>
  <si>
    <t>ավել` դրսի</t>
  </si>
  <si>
    <t>ավել` ներսի</t>
  </si>
  <si>
    <t>բահ` փորող</t>
  </si>
  <si>
    <t>բահ` հավաքող</t>
  </si>
  <si>
    <t>վարդակ լարով</t>
  </si>
  <si>
    <t>կողպեքի մասեր` միջուկ</t>
  </si>
  <si>
    <t>Հղկաքար</t>
  </si>
  <si>
    <t>հղկաքար` կտրող Ф230</t>
  </si>
  <si>
    <t>անվասայլակի անիվ</t>
  </si>
  <si>
    <t>Զանազան արտադրանք</t>
  </si>
  <si>
    <t>39221460</t>
  </si>
  <si>
    <t>վրձին ներկարարական</t>
  </si>
  <si>
    <t>ծխնի</t>
  </si>
  <si>
    <t>մալուխների միացման հավաքածուներ</t>
  </si>
  <si>
    <t>42671100</t>
  </si>
  <si>
    <t>գործիչների բռնիչ` էլեկտրոդակալ</t>
  </si>
  <si>
    <t>42990000</t>
  </si>
  <si>
    <t>Հատուկ նշանակության զանազան մեքենաներ</t>
  </si>
  <si>
    <t>42991330</t>
  </si>
  <si>
    <t>մաքրման զանազան սարքեր` ՄՈՊ դույլով</t>
  </si>
  <si>
    <t>հայելի առանց շրջանակի</t>
  </si>
  <si>
    <t>քառ.մ</t>
  </si>
  <si>
    <t>44112140</t>
  </si>
  <si>
    <t>լամինատ</t>
  </si>
  <si>
    <t>հայելու մշակում</t>
  </si>
  <si>
    <t>գ/մ</t>
  </si>
  <si>
    <t>44141200</t>
  </si>
  <si>
    <t>շրջանակ</t>
  </si>
  <si>
    <t>30192233</t>
  </si>
  <si>
    <t>սիլիկոն</t>
  </si>
  <si>
    <t>օր</t>
  </si>
  <si>
    <t>րոպե</t>
  </si>
  <si>
    <t>մատյան</t>
  </si>
  <si>
    <t>Բրոշուրներ, բուկլետներ</t>
  </si>
  <si>
    <t>բուկլետ</t>
  </si>
  <si>
    <t>պատվոգիր</t>
  </si>
  <si>
    <t>Տպագիր նյութեր</t>
  </si>
  <si>
    <t>22811150</t>
  </si>
  <si>
    <t>նոթատետր</t>
  </si>
  <si>
    <t>30197120</t>
  </si>
  <si>
    <t>30192111</t>
  </si>
  <si>
    <t>թանաքի բարձիկներ</t>
  </si>
  <si>
    <t>30192100</t>
  </si>
  <si>
    <t>ռետին հասարակ</t>
  </si>
  <si>
    <t>39292510</t>
  </si>
  <si>
    <t>կրծքանշան</t>
  </si>
  <si>
    <t>18510000</t>
  </si>
  <si>
    <t>Ոսկերչական և հարակից արտադրանք</t>
  </si>
  <si>
    <t>39190000</t>
  </si>
  <si>
    <t>Պաստառներ և այլ ծածկույթներ</t>
  </si>
  <si>
    <t>39191110</t>
  </si>
  <si>
    <t>մարտկոց</t>
  </si>
  <si>
    <t>մարտկոցներ</t>
  </si>
  <si>
    <t>լվացքի փոշի 9կգ</t>
  </si>
  <si>
    <t>մաքրման զանազան սարքեր` ՄՈՊ դույլի պարագաներ</t>
  </si>
  <si>
    <t>44423640</t>
  </si>
  <si>
    <t>ռետինե միջադիրներ</t>
  </si>
  <si>
    <t>անջատիչ- զատիչ</t>
  </si>
  <si>
    <t>ավտոմատ անջատիչ</t>
  </si>
  <si>
    <t>բաժանարար տուփ</t>
  </si>
  <si>
    <t>էլեկտրականության արկղեր</t>
  </si>
  <si>
    <t>42650000</t>
  </si>
  <si>
    <t>42651200</t>
  </si>
  <si>
    <t>ձեռքի էլեկտրամեխանիկական գործիքներ</t>
  </si>
  <si>
    <t>ձեռքի գործիքներ մակերեսներ ծածկելու համար</t>
  </si>
  <si>
    <t>մեխ Ф6X40</t>
  </si>
  <si>
    <t>դռան փականի միջուկ</t>
  </si>
  <si>
    <t>44163200</t>
  </si>
  <si>
    <t>խողովակների միացման մասեր</t>
  </si>
  <si>
    <t>44163140</t>
  </si>
  <si>
    <t>ջրի խողովակներ</t>
  </si>
  <si>
    <t>44161230</t>
  </si>
  <si>
    <t>խողովակների պարագաներ</t>
  </si>
  <si>
    <t>44112763</t>
  </si>
  <si>
    <t>խցօղակ</t>
  </si>
  <si>
    <t>կողպեքներ</t>
  </si>
  <si>
    <t>42131120</t>
  </si>
  <si>
    <t>խողովակաշարի փականներ</t>
  </si>
  <si>
    <t>44191700</t>
  </si>
  <si>
    <t>այլ զանազան շինարարական նյութեր</t>
  </si>
  <si>
    <t>44423680</t>
  </si>
  <si>
    <t>շինարարության մեջ օգտագործվող ապրանքներ</t>
  </si>
  <si>
    <t>գործիքների բռնակներ</t>
  </si>
  <si>
    <t>39710000</t>
  </si>
  <si>
    <t>39715240</t>
  </si>
  <si>
    <t>էլ. ջեռուցման սարքեր</t>
  </si>
  <si>
    <t>39716100</t>
  </si>
  <si>
    <t>էլ. տաքացուցիչ (տեն)</t>
  </si>
  <si>
    <t>էլ. կենցաղային տեխնիկա</t>
  </si>
  <si>
    <t>փականներ, կախիչներ, բանալիներ</t>
  </si>
  <si>
    <t xml:space="preserve">Զանազան գրասենյակային սարքավորումներ, և նյութեր </t>
  </si>
  <si>
    <t>Լուսապատճենահանող և օֆիսային տպագրության համար նախատեսված սարքավորումներ</t>
  </si>
  <si>
    <t>դռների համար սահմանափակումներ` պասկալ</t>
  </si>
  <si>
    <t>այլ զանազան շինարարական նյութեր` շրիշակի մանրամասներ</t>
  </si>
  <si>
    <t>էլեկտրական շղթայի ստուգման սարք` ինդիկատոր</t>
  </si>
  <si>
    <t>էլեկտրական շղթայի ստուգման սարք` տեստեր</t>
  </si>
  <si>
    <t>44521700</t>
  </si>
  <si>
    <t>հարթաշուրթ</t>
  </si>
  <si>
    <t>44511100</t>
  </si>
  <si>
    <t>Ձեռքի գործիքներ` կցաշուրթ</t>
  </si>
  <si>
    <t>44511330</t>
  </si>
  <si>
    <t>պտուտակահան</t>
  </si>
  <si>
    <t>հալման սարք` զոդիչ</t>
  </si>
  <si>
    <t>30197621</t>
  </si>
  <si>
    <t>թուղթ ֆլիպչարտի</t>
  </si>
  <si>
    <t>30192230</t>
  </si>
  <si>
    <t>սկոչ՝ երկկողմանի սոսնձված</t>
  </si>
  <si>
    <t xml:space="preserve">թուղթ գունավոր </t>
  </si>
  <si>
    <t>պատուհանագոգ պլասմասե</t>
  </si>
  <si>
    <t xml:space="preserve">համակարգիչ </t>
  </si>
  <si>
    <t>32550000</t>
  </si>
  <si>
    <t>Հեռախոսային սարքեր</t>
  </si>
  <si>
    <t>30230000</t>
  </si>
  <si>
    <t>Համակարգիչներին առնչվող սարքավորումներ</t>
  </si>
  <si>
    <t>30210000</t>
  </si>
  <si>
    <t>գունավոր տպիչ</t>
  </si>
  <si>
    <t>բազմաֆունկցիոնակ տպող սարք</t>
  </si>
  <si>
    <t>Տվյալների մշակման մեքենաներ</t>
  </si>
  <si>
    <t>50310000</t>
  </si>
  <si>
    <t>գրասենյակային սարքերի պահպանում և վերանորոգում</t>
  </si>
  <si>
    <t>50311240</t>
  </si>
  <si>
    <t>պատրենահանող սարքերի վերանորոգում</t>
  </si>
  <si>
    <t>էլեկտրոմեխանիկական սարք` սոսնձման</t>
  </si>
  <si>
    <t>30197646</t>
  </si>
  <si>
    <t>թուղթ փայլուն</t>
  </si>
  <si>
    <t xml:space="preserve">գուաշ </t>
  </si>
  <si>
    <t>ակրիլ</t>
  </si>
  <si>
    <t>37821100</t>
  </si>
  <si>
    <t>նկարչական վրձին</t>
  </si>
  <si>
    <t>30194320</t>
  </si>
  <si>
    <t>գծագրական թուղթ`վատման</t>
  </si>
  <si>
    <t>30192231</t>
  </si>
  <si>
    <t>սկոչ՝ մեծ</t>
  </si>
  <si>
    <t>սկոչ</t>
  </si>
  <si>
    <t>սկոչ՝ կտրիչով</t>
  </si>
  <si>
    <t>30199310</t>
  </si>
  <si>
    <t>ռելիեֆային թուղթ` տպիչի համար</t>
  </si>
  <si>
    <t>բասկետբոլի ցանց</t>
  </si>
  <si>
    <t>18520000</t>
  </si>
  <si>
    <t>վայրկյանաչափ</t>
  </si>
  <si>
    <t>38420000</t>
  </si>
  <si>
    <t>38421220</t>
  </si>
  <si>
    <t>ուժաչափ`էլեկտրոնային</t>
  </si>
  <si>
    <t>37420000</t>
  </si>
  <si>
    <t>37421170</t>
  </si>
  <si>
    <t>մարմնամարզական օղակներ</t>
  </si>
  <si>
    <t>37460000</t>
  </si>
  <si>
    <t>37461400</t>
  </si>
  <si>
    <t>շախմատ</t>
  </si>
  <si>
    <t>37421160</t>
  </si>
  <si>
    <t>մարմնամարզական պարան</t>
  </si>
  <si>
    <t>30192220</t>
  </si>
  <si>
    <t>սանտիմետրային ժապավեն` ռուլետկա</t>
  </si>
  <si>
    <t>էլեկտրական ակոսիչ դռել</t>
  </si>
  <si>
    <t>ձեռքի էլեկտրամեխանիկական գործիքներ` անկյունային հղկիչ</t>
  </si>
  <si>
    <t xml:space="preserve">ցերեկային լամպ </t>
  </si>
  <si>
    <t>ձեռքի էլեկտրամեխանիկական գործիքներ` պտուտակահան</t>
  </si>
  <si>
    <t>39711320</t>
  </si>
  <si>
    <t>էլեկտրական սալիկ 4 տեղանոց</t>
  </si>
  <si>
    <t>սնուցման մարտկոց</t>
  </si>
  <si>
    <t>սկաների պարագաներ` բուշինգ</t>
  </si>
  <si>
    <t>մալուխներ</t>
  </si>
  <si>
    <t>մալուխների խցակներ` ծայրակալ</t>
  </si>
  <si>
    <t xml:space="preserve">մեխ </t>
  </si>
  <si>
    <t>ներկագլանիկի մորթի</t>
  </si>
  <si>
    <t>19640000</t>
  </si>
  <si>
    <t>պոլիէթիլենային թաղանթ</t>
  </si>
  <si>
    <t>փականների մասեր կոմպլեկտ</t>
  </si>
  <si>
    <t>էլ.արկղերի կապարիչներ</t>
  </si>
  <si>
    <t xml:space="preserve"> էլեկտրոդներ</t>
  </si>
  <si>
    <t>բռնակ կոմպլեկտ</t>
  </si>
  <si>
    <t>շինարարության մեջ օգտագործվող ապրանքներ` քիվեր</t>
  </si>
  <si>
    <t>դռների շեմեր</t>
  </si>
  <si>
    <t>44521230</t>
  </si>
  <si>
    <t>ամրակ</t>
  </si>
  <si>
    <t>պարկ</t>
  </si>
  <si>
    <t>կտրող սկավառակներ</t>
  </si>
  <si>
    <t>գր</t>
  </si>
  <si>
    <t>ԳՆՈՒՄՆԵՐԻ  ՓԱՍՏԱՑԻ  ՊԼԱՆ   2019թ.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</si>
</sst>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vertAlign val="superscript"/>
      <sz val="10"/>
      <color indexed="8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theme="1"/>
      <name val="Sylfaen"/>
      <family val="1"/>
      <charset val="204"/>
    </font>
    <font>
      <b/>
      <sz val="10"/>
      <color theme="1"/>
      <name val="Sylfae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 tint="4.9989318521683403E-2"/>
      <name val="Calibri"/>
      <family val="2"/>
      <charset val="204"/>
      <scheme val="minor"/>
    </font>
    <font>
      <b/>
      <sz val="10"/>
      <name val="Arial AM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Border="1"/>
    <xf numFmtId="0" fontId="1" fillId="0" borderId="1" xfId="0" applyFont="1" applyBorder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1" fontId="8" fillId="3" borderId="0" xfId="0" applyNumberFormat="1" applyFont="1" applyFill="1" applyBorder="1"/>
    <xf numFmtId="0" fontId="1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1" fontId="1" fillId="3" borderId="0" xfId="0" applyNumberFormat="1" applyFont="1" applyFill="1" applyBorder="1"/>
    <xf numFmtId="0" fontId="1" fillId="0" borderId="1" xfId="0" applyFont="1" applyBorder="1" applyAlignment="1">
      <alignment vertical="center"/>
    </xf>
    <xf numFmtId="1" fontId="1" fillId="0" borderId="0" xfId="0" applyNumberFormat="1" applyFont="1"/>
    <xf numFmtId="1" fontId="1" fillId="0" borderId="0" xfId="0" applyNumberFormat="1" applyFont="1" applyBorder="1"/>
    <xf numFmtId="1" fontId="1" fillId="0" borderId="0" xfId="0" applyNumberFormat="1" applyFont="1" applyBorder="1" applyAlignment="1">
      <alignment horizontal="center" vertical="center"/>
    </xf>
    <xf numFmtId="1" fontId="8" fillId="3" borderId="0" xfId="0" applyNumberFormat="1" applyFont="1" applyFill="1"/>
    <xf numFmtId="0" fontId="1" fillId="3" borderId="0" xfId="0" applyFont="1" applyFill="1"/>
    <xf numFmtId="0" fontId="1" fillId="3" borderId="0" xfId="0" applyFont="1" applyFill="1" applyBorder="1" applyAlignment="1">
      <alignment horizontal="center" vertical="center"/>
    </xf>
    <xf numFmtId="1" fontId="1" fillId="4" borderId="0" xfId="0" applyNumberFormat="1" applyFont="1" applyFill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0" xfId="0" applyNumberFormat="1" applyFont="1" applyAlignment="1">
      <alignment horizontal="left"/>
    </xf>
    <xf numFmtId="1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/>
    <xf numFmtId="1" fontId="1" fillId="3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/>
    </xf>
    <xf numFmtId="1" fontId="1" fillId="0" borderId="1" xfId="0" applyNumberFormat="1" applyFont="1" applyBorder="1" applyAlignment="1">
      <alignment vertical="center"/>
    </xf>
    <xf numFmtId="1" fontId="8" fillId="0" borderId="0" xfId="0" applyNumberFormat="1" applyFont="1" applyBorder="1"/>
    <xf numFmtId="1" fontId="8" fillId="0" borderId="0" xfId="0" applyNumberFormat="1" applyFont="1"/>
    <xf numFmtId="1" fontId="1" fillId="3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 vertical="center" wrapText="1"/>
    </xf>
    <xf numFmtId="1" fontId="1" fillId="0" borderId="10" xfId="0" applyNumberFormat="1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0" xfId="0" applyNumberFormat="1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" fontId="1" fillId="3" borderId="0" xfId="0" applyNumberFormat="1" applyFont="1" applyFill="1" applyBorder="1" applyAlignment="1">
      <alignment horizontal="center" vertical="center"/>
    </xf>
    <xf numFmtId="0" fontId="1" fillId="3" borderId="0" xfId="0" applyFont="1" applyFill="1" applyBorder="1"/>
    <xf numFmtId="49" fontId="6" fillId="3" borderId="1" xfId="0" applyNumberFormat="1" applyFont="1" applyFill="1" applyBorder="1" applyAlignment="1">
      <alignment horizontal="center" vertical="center"/>
    </xf>
    <xf numFmtId="1" fontId="1" fillId="3" borderId="1" xfId="0" applyNumberFormat="1" applyFont="1" applyFill="1" applyBorder="1"/>
    <xf numFmtId="49" fontId="7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1" fontId="1" fillId="3" borderId="0" xfId="0" applyNumberFormat="1" applyFont="1" applyFill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8" fillId="0" borderId="10" xfId="0" applyNumberFormat="1" applyFont="1" applyBorder="1"/>
    <xf numFmtId="0" fontId="2" fillId="3" borderId="1" xfId="0" applyFont="1" applyFill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/>
    </xf>
    <xf numFmtId="1" fontId="1" fillId="0" borderId="11" xfId="0" applyNumberFormat="1" applyFont="1" applyBorder="1"/>
    <xf numFmtId="0" fontId="1" fillId="6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left" wrapText="1"/>
    </xf>
    <xf numFmtId="0" fontId="2" fillId="0" borderId="9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1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76"/>
  <sheetViews>
    <sheetView tabSelected="1" topLeftCell="A109" workbookViewId="0">
      <selection activeCell="G374" sqref="G374"/>
    </sheetView>
  </sheetViews>
  <sheetFormatPr defaultRowHeight="12.75"/>
  <cols>
    <col min="1" max="1" width="15.85546875" style="20" customWidth="1"/>
    <col min="2" max="2" width="27.85546875" style="130" customWidth="1"/>
    <col min="3" max="3" width="10.140625" style="20" customWidth="1"/>
    <col min="4" max="4" width="8.85546875" style="20" customWidth="1"/>
    <col min="5" max="5" width="13.140625" style="37" customWidth="1"/>
    <col min="6" max="6" width="12.140625" style="37" customWidth="1"/>
    <col min="7" max="7" width="9.140625" style="20"/>
    <col min="8" max="8" width="10.85546875" style="37" customWidth="1"/>
    <col min="9" max="9" width="4.28515625" style="20" customWidth="1"/>
    <col min="10" max="10" width="9.140625" style="9"/>
    <col min="11" max="11" width="12.42578125" style="9" customWidth="1"/>
    <col min="12" max="12" width="9.140625" style="9"/>
    <col min="13" max="13" width="15.42578125" style="54" customWidth="1"/>
    <col min="14" max="14" width="8.7109375" style="37" customWidth="1"/>
    <col min="15" max="15" width="8.42578125" style="9" customWidth="1"/>
    <col min="16" max="16384" width="9.140625" style="20"/>
  </cols>
  <sheetData>
    <row r="1" spans="1:15" ht="15.75">
      <c r="A1" s="186" t="s">
        <v>372</v>
      </c>
      <c r="B1" s="187"/>
      <c r="C1" s="187"/>
      <c r="D1" s="187"/>
      <c r="E1" s="187"/>
      <c r="F1" s="187"/>
      <c r="G1" s="187"/>
    </row>
    <row r="2" spans="1:15">
      <c r="A2" s="185" t="s">
        <v>8</v>
      </c>
      <c r="B2" s="185"/>
      <c r="C2" s="185"/>
      <c r="D2" s="185"/>
      <c r="E2" s="185"/>
      <c r="F2" s="185"/>
      <c r="G2" s="185"/>
    </row>
    <row r="3" spans="1:15">
      <c r="A3" s="188">
        <v>43829</v>
      </c>
      <c r="B3" s="185"/>
      <c r="C3" s="185"/>
      <c r="D3" s="185"/>
      <c r="E3" s="185"/>
      <c r="F3" s="185"/>
      <c r="G3" s="185"/>
    </row>
    <row r="4" spans="1:15">
      <c r="A4" s="185" t="s">
        <v>9</v>
      </c>
      <c r="B4" s="185"/>
      <c r="C4" s="185"/>
      <c r="D4" s="185"/>
      <c r="E4" s="185"/>
      <c r="F4" s="185"/>
      <c r="G4" s="185"/>
    </row>
    <row r="5" spans="1:15">
      <c r="A5" s="185" t="s">
        <v>10</v>
      </c>
      <c r="B5" s="185"/>
      <c r="C5" s="185"/>
      <c r="D5" s="185"/>
      <c r="E5" s="185"/>
      <c r="F5" s="185"/>
      <c r="G5" s="185"/>
    </row>
    <row r="6" spans="1:15" ht="30" customHeight="1">
      <c r="A6" s="189" t="s">
        <v>11</v>
      </c>
      <c r="B6" s="185"/>
      <c r="C6" s="185"/>
      <c r="D6" s="185"/>
      <c r="E6" s="185"/>
      <c r="F6" s="185"/>
      <c r="G6" s="185"/>
    </row>
    <row r="7" spans="1:15">
      <c r="A7" s="23" t="s">
        <v>7</v>
      </c>
      <c r="C7" s="23"/>
      <c r="D7" s="23"/>
      <c r="E7" s="48"/>
      <c r="F7" s="48"/>
      <c r="G7" s="23"/>
    </row>
    <row r="8" spans="1:15" s="21" customFormat="1">
      <c r="A8" s="190" t="s">
        <v>1</v>
      </c>
      <c r="B8" s="190"/>
      <c r="C8" s="191" t="s">
        <v>85</v>
      </c>
      <c r="D8" s="191" t="s">
        <v>2</v>
      </c>
      <c r="E8" s="192" t="s">
        <v>3</v>
      </c>
      <c r="F8" s="192" t="s">
        <v>4</v>
      </c>
      <c r="G8" s="191" t="s">
        <v>5</v>
      </c>
      <c r="H8" s="38"/>
      <c r="J8" s="1"/>
      <c r="K8" s="1"/>
      <c r="L8" s="1"/>
      <c r="M8" s="49"/>
      <c r="N8" s="38"/>
      <c r="O8" s="2"/>
    </row>
    <row r="9" spans="1:15" s="21" customFormat="1" ht="75" customHeight="1">
      <c r="A9" s="24" t="s">
        <v>6</v>
      </c>
      <c r="B9" s="136" t="s">
        <v>0</v>
      </c>
      <c r="C9" s="191"/>
      <c r="D9" s="191"/>
      <c r="E9" s="192"/>
      <c r="F9" s="192"/>
      <c r="G9" s="191"/>
      <c r="H9" s="38"/>
      <c r="J9" s="1" t="s">
        <v>101</v>
      </c>
      <c r="K9" s="87" t="s">
        <v>148</v>
      </c>
      <c r="L9" s="1" t="s">
        <v>102</v>
      </c>
      <c r="M9" s="52" t="s">
        <v>103</v>
      </c>
      <c r="N9" s="39"/>
      <c r="O9" s="2"/>
    </row>
    <row r="10" spans="1:15" s="21" customFormat="1">
      <c r="A10" s="3" t="s">
        <v>14</v>
      </c>
      <c r="B10" s="137">
        <v>2</v>
      </c>
      <c r="C10" s="24">
        <v>3</v>
      </c>
      <c r="D10" s="1">
        <v>4</v>
      </c>
      <c r="E10" s="49">
        <v>5</v>
      </c>
      <c r="F10" s="49">
        <v>6</v>
      </c>
      <c r="G10" s="1">
        <v>7</v>
      </c>
      <c r="H10" s="38"/>
      <c r="J10" s="1"/>
      <c r="K10" s="1"/>
      <c r="L10" s="1"/>
      <c r="M10" s="49"/>
      <c r="N10" s="38"/>
      <c r="O10" s="2"/>
    </row>
    <row r="11" spans="1:15" s="21" customFormat="1">
      <c r="A11" s="4"/>
      <c r="B11" s="138" t="s">
        <v>12</v>
      </c>
      <c r="C11" s="5"/>
      <c r="D11" s="22"/>
      <c r="E11" s="50"/>
      <c r="F11" s="50"/>
      <c r="G11" s="22"/>
      <c r="H11" s="38"/>
      <c r="J11" s="1"/>
      <c r="K11" s="1"/>
      <c r="L11" s="1"/>
      <c r="M11" s="49"/>
      <c r="N11" s="38"/>
      <c r="O11" s="2"/>
    </row>
    <row r="12" spans="1:15" s="21" customFormat="1">
      <c r="A12" s="6">
        <v>14500000</v>
      </c>
      <c r="B12" s="139" t="s">
        <v>200</v>
      </c>
      <c r="C12" s="131"/>
      <c r="D12" s="131"/>
      <c r="E12" s="132"/>
      <c r="F12" s="49"/>
      <c r="G12" s="131"/>
      <c r="H12" s="38"/>
      <c r="J12" s="129"/>
      <c r="K12" s="129"/>
      <c r="L12" s="129"/>
      <c r="M12" s="49"/>
      <c r="N12" s="38"/>
      <c r="O12" s="2"/>
    </row>
    <row r="13" spans="1:15" s="21" customFormat="1">
      <c r="A13" s="131">
        <v>14521171</v>
      </c>
      <c r="B13" s="140" t="s">
        <v>201</v>
      </c>
      <c r="C13" s="131" t="s">
        <v>13</v>
      </c>
      <c r="D13" s="131" t="s">
        <v>17</v>
      </c>
      <c r="E13" s="132">
        <v>1000</v>
      </c>
      <c r="F13" s="49">
        <f>E13*G13</f>
        <v>6000</v>
      </c>
      <c r="G13" s="131">
        <v>6</v>
      </c>
      <c r="H13" s="38"/>
      <c r="J13" s="129">
        <v>6</v>
      </c>
      <c r="K13" s="129">
        <f t="shared" ref="K13" si="0">J13*E13</f>
        <v>6000</v>
      </c>
      <c r="L13" s="129">
        <f t="shared" ref="L13" si="1">G13-J13</f>
        <v>0</v>
      </c>
      <c r="M13" s="49">
        <f t="shared" ref="M13" si="2">F13-K13</f>
        <v>0</v>
      </c>
      <c r="N13" s="38"/>
      <c r="O13" s="128" t="s">
        <v>169</v>
      </c>
    </row>
    <row r="14" spans="1:15" s="21" customFormat="1">
      <c r="A14" s="6">
        <v>14810000</v>
      </c>
      <c r="B14" s="139" t="s">
        <v>19</v>
      </c>
      <c r="C14" s="24"/>
      <c r="D14" s="24"/>
      <c r="E14" s="52"/>
      <c r="F14" s="49"/>
      <c r="G14" s="24"/>
      <c r="H14" s="38"/>
      <c r="J14" s="1"/>
      <c r="K14" s="129">
        <f t="shared" ref="K14:K17" si="3">J14*E14</f>
        <v>0</v>
      </c>
      <c r="L14" s="1">
        <f t="shared" ref="L14:L16" si="4">G14-J14</f>
        <v>0</v>
      </c>
      <c r="M14" s="49">
        <f t="shared" ref="M14:M16" si="5">F14-K14</f>
        <v>0</v>
      </c>
      <c r="N14" s="38"/>
      <c r="O14" s="2"/>
    </row>
    <row r="15" spans="1:15" s="21" customFormat="1">
      <c r="A15" s="181">
        <v>14811300</v>
      </c>
      <c r="B15" s="140" t="s">
        <v>370</v>
      </c>
      <c r="C15" s="181" t="s">
        <v>13</v>
      </c>
      <c r="D15" s="181" t="s">
        <v>17</v>
      </c>
      <c r="E15" s="182">
        <v>1000</v>
      </c>
      <c r="F15" s="49">
        <f>E15*G15</f>
        <v>2000</v>
      </c>
      <c r="G15" s="181">
        <v>2</v>
      </c>
      <c r="H15" s="38"/>
      <c r="J15" s="180">
        <v>2</v>
      </c>
      <c r="K15" s="180">
        <f t="shared" si="3"/>
        <v>2000</v>
      </c>
      <c r="L15" s="180">
        <f t="shared" ref="L15" si="6">G15-J15</f>
        <v>0</v>
      </c>
      <c r="M15" s="49">
        <f t="shared" ref="M15" si="7">F15-K15</f>
        <v>0</v>
      </c>
      <c r="N15" s="38"/>
      <c r="O15" s="135" t="s">
        <v>178</v>
      </c>
    </row>
    <row r="16" spans="1:15" s="21" customFormat="1">
      <c r="A16" s="173">
        <v>14811300</v>
      </c>
      <c r="B16" s="140" t="s">
        <v>20</v>
      </c>
      <c r="C16" s="173" t="s">
        <v>13</v>
      </c>
      <c r="D16" s="173" t="s">
        <v>17</v>
      </c>
      <c r="E16" s="174">
        <v>1000</v>
      </c>
      <c r="F16" s="49">
        <f>E16*G16</f>
        <v>5000</v>
      </c>
      <c r="G16" s="173">
        <v>5</v>
      </c>
      <c r="H16" s="38"/>
      <c r="J16" s="172">
        <v>5</v>
      </c>
      <c r="K16" s="172">
        <f t="shared" ref="K16" si="8">J16*E16</f>
        <v>5000</v>
      </c>
      <c r="L16" s="172">
        <f t="shared" si="4"/>
        <v>0</v>
      </c>
      <c r="M16" s="49">
        <f t="shared" si="5"/>
        <v>0</v>
      </c>
      <c r="N16" s="38"/>
      <c r="O16" s="135" t="s">
        <v>178</v>
      </c>
    </row>
    <row r="17" spans="1:18" s="21" customFormat="1">
      <c r="A17" s="79">
        <v>14811300</v>
      </c>
      <c r="B17" s="140" t="s">
        <v>20</v>
      </c>
      <c r="C17" s="79" t="s">
        <v>13</v>
      </c>
      <c r="D17" s="79" t="s">
        <v>17</v>
      </c>
      <c r="E17" s="80">
        <v>1200</v>
      </c>
      <c r="F17" s="49">
        <f>E17*G17</f>
        <v>2400</v>
      </c>
      <c r="G17" s="79">
        <v>2</v>
      </c>
      <c r="H17" s="38"/>
      <c r="J17" s="78">
        <v>2</v>
      </c>
      <c r="K17" s="129">
        <f t="shared" si="3"/>
        <v>2400</v>
      </c>
      <c r="L17" s="78">
        <f t="shared" ref="L17" si="9">G17-J17</f>
        <v>0</v>
      </c>
      <c r="M17" s="49">
        <f t="shared" ref="M17" si="10">F17-K17</f>
        <v>0</v>
      </c>
      <c r="N17" s="38"/>
      <c r="O17" s="128" t="s">
        <v>169</v>
      </c>
    </row>
    <row r="18" spans="1:18" s="21" customFormat="1">
      <c r="A18" s="6">
        <v>18420000</v>
      </c>
      <c r="B18" s="139" t="s">
        <v>130</v>
      </c>
      <c r="C18" s="45"/>
      <c r="D18" s="45"/>
      <c r="E18" s="52"/>
      <c r="F18" s="39"/>
      <c r="G18" s="45"/>
      <c r="H18" s="38"/>
      <c r="J18" s="44"/>
      <c r="K18" s="44"/>
      <c r="L18" s="44"/>
      <c r="M18" s="49"/>
      <c r="N18" s="38"/>
      <c r="O18" s="2"/>
    </row>
    <row r="19" spans="1:18" s="21" customFormat="1">
      <c r="A19" s="173">
        <v>18421130</v>
      </c>
      <c r="B19" s="140" t="s">
        <v>115</v>
      </c>
      <c r="C19" s="173" t="s">
        <v>13</v>
      </c>
      <c r="D19" s="173" t="s">
        <v>116</v>
      </c>
      <c r="E19" s="174">
        <v>200</v>
      </c>
      <c r="F19" s="49">
        <f>E19*G19</f>
        <v>3000</v>
      </c>
      <c r="G19" s="173">
        <v>15</v>
      </c>
      <c r="H19" s="38"/>
      <c r="J19" s="172">
        <v>15</v>
      </c>
      <c r="K19" s="172">
        <f t="shared" ref="K19" si="11">J19*E19</f>
        <v>3000</v>
      </c>
      <c r="L19" s="172">
        <f t="shared" ref="L19" si="12">G19-J19</f>
        <v>0</v>
      </c>
      <c r="M19" s="49">
        <f t="shared" ref="M19" si="13">F19-K19</f>
        <v>0</v>
      </c>
      <c r="N19" s="38"/>
      <c r="O19" s="128" t="s">
        <v>169</v>
      </c>
    </row>
    <row r="20" spans="1:18" s="21" customFormat="1">
      <c r="A20" s="131">
        <v>18421130</v>
      </c>
      <c r="B20" s="140" t="s">
        <v>115</v>
      </c>
      <c r="C20" s="131" t="s">
        <v>13</v>
      </c>
      <c r="D20" s="131" t="s">
        <v>116</v>
      </c>
      <c r="E20" s="132">
        <v>350</v>
      </c>
      <c r="F20" s="49">
        <f>E20*G20</f>
        <v>2100</v>
      </c>
      <c r="G20" s="131">
        <v>6</v>
      </c>
      <c r="H20" s="38"/>
      <c r="J20" s="129">
        <v>6</v>
      </c>
      <c r="K20" s="129">
        <f t="shared" ref="K20:K21" si="14">J20*E20</f>
        <v>2100</v>
      </c>
      <c r="L20" s="129">
        <f t="shared" ref="L20" si="15">G20-J20</f>
        <v>0</v>
      </c>
      <c r="M20" s="49">
        <f t="shared" ref="M20" si="16">F20-K20</f>
        <v>0</v>
      </c>
      <c r="N20" s="38"/>
      <c r="O20" s="128" t="s">
        <v>169</v>
      </c>
    </row>
    <row r="21" spans="1:18" s="21" customFormat="1">
      <c r="A21" s="45">
        <v>18421130</v>
      </c>
      <c r="B21" s="140" t="s">
        <v>115</v>
      </c>
      <c r="C21" s="45" t="s">
        <v>13</v>
      </c>
      <c r="D21" s="45" t="s">
        <v>116</v>
      </c>
      <c r="E21" s="52">
        <v>250</v>
      </c>
      <c r="F21" s="49">
        <f>E21*G21</f>
        <v>20000</v>
      </c>
      <c r="G21" s="45">
        <v>80</v>
      </c>
      <c r="H21" s="38"/>
      <c r="J21" s="44">
        <v>12</v>
      </c>
      <c r="K21" s="129">
        <f t="shared" si="14"/>
        <v>3000</v>
      </c>
      <c r="L21" s="44">
        <f t="shared" ref="L21" si="17">G21-J21</f>
        <v>68</v>
      </c>
      <c r="M21" s="49">
        <f t="shared" ref="M21" si="18">F21-K21</f>
        <v>17000</v>
      </c>
      <c r="N21" s="38"/>
      <c r="O21" s="2"/>
    </row>
    <row r="22" spans="1:18" s="21" customFormat="1" ht="25.5">
      <c r="A22" s="11" t="s">
        <v>240</v>
      </c>
      <c r="B22" s="143" t="s">
        <v>241</v>
      </c>
      <c r="C22" s="61"/>
      <c r="D22" s="62"/>
      <c r="E22" s="63"/>
      <c r="F22" s="39"/>
      <c r="G22" s="61"/>
      <c r="H22" s="38"/>
      <c r="J22" s="129"/>
      <c r="K22" s="129"/>
      <c r="L22" s="129"/>
      <c r="M22" s="49"/>
      <c r="N22" s="38"/>
      <c r="O22" s="2"/>
    </row>
    <row r="23" spans="1:18">
      <c r="A23" s="129">
        <v>18511180</v>
      </c>
      <c r="B23" s="136" t="s">
        <v>239</v>
      </c>
      <c r="C23" s="131" t="s">
        <v>13</v>
      </c>
      <c r="D23" s="129" t="s">
        <v>17</v>
      </c>
      <c r="E23" s="132">
        <v>70</v>
      </c>
      <c r="F23" s="49">
        <f>E23*G23</f>
        <v>7000</v>
      </c>
      <c r="G23" s="131">
        <v>100</v>
      </c>
      <c r="J23" s="129">
        <v>100</v>
      </c>
      <c r="K23" s="129">
        <f>J23*E23</f>
        <v>7000</v>
      </c>
      <c r="L23" s="129">
        <f t="shared" ref="L23" si="19">G23-J23</f>
        <v>0</v>
      </c>
      <c r="M23" s="49">
        <f t="shared" ref="M23" si="20">F23-K23</f>
        <v>0</v>
      </c>
      <c r="O23" s="128" t="s">
        <v>169</v>
      </c>
      <c r="P23" s="21"/>
      <c r="Q23" s="21"/>
      <c r="R23" s="21"/>
    </row>
    <row r="24" spans="1:18" s="21" customFormat="1">
      <c r="A24" s="11" t="s">
        <v>332</v>
      </c>
      <c r="B24" s="143"/>
      <c r="C24" s="61"/>
      <c r="D24" s="62"/>
      <c r="E24" s="63"/>
      <c r="F24" s="39"/>
      <c r="G24" s="61"/>
      <c r="H24" s="38"/>
      <c r="J24" s="180"/>
      <c r="K24" s="180"/>
      <c r="L24" s="180"/>
      <c r="M24" s="49"/>
      <c r="N24" s="38"/>
      <c r="O24" s="2"/>
    </row>
    <row r="25" spans="1:18">
      <c r="A25" s="180">
        <v>18521400</v>
      </c>
      <c r="B25" s="136" t="s">
        <v>333</v>
      </c>
      <c r="C25" s="181" t="s">
        <v>13</v>
      </c>
      <c r="D25" s="180" t="s">
        <v>17</v>
      </c>
      <c r="E25" s="182">
        <v>2500</v>
      </c>
      <c r="F25" s="49">
        <f>E25*G25</f>
        <v>2500</v>
      </c>
      <c r="G25" s="181">
        <v>1</v>
      </c>
      <c r="J25" s="180">
        <v>1</v>
      </c>
      <c r="K25" s="180">
        <f>J25*E25</f>
        <v>2500</v>
      </c>
      <c r="L25" s="180">
        <f t="shared" ref="L25" si="21">G25-J25</f>
        <v>0</v>
      </c>
      <c r="M25" s="49">
        <f t="shared" ref="M25" si="22">F25-K25</f>
        <v>0</v>
      </c>
      <c r="O25" s="135" t="s">
        <v>178</v>
      </c>
      <c r="P25" s="21"/>
      <c r="Q25" s="21"/>
      <c r="R25" s="21"/>
    </row>
    <row r="26" spans="1:18" s="21" customFormat="1">
      <c r="A26" s="11" t="s">
        <v>359</v>
      </c>
      <c r="B26" s="143"/>
      <c r="C26" s="61"/>
      <c r="D26" s="62"/>
      <c r="E26" s="63"/>
      <c r="F26" s="39"/>
      <c r="G26" s="61"/>
      <c r="H26" s="38"/>
      <c r="J26" s="180"/>
      <c r="K26" s="180"/>
      <c r="L26" s="180"/>
      <c r="M26" s="49"/>
      <c r="N26" s="38"/>
      <c r="O26" s="2"/>
    </row>
    <row r="27" spans="1:18">
      <c r="A27" s="180">
        <v>19642100</v>
      </c>
      <c r="B27" s="136" t="s">
        <v>360</v>
      </c>
      <c r="C27" s="181" t="s">
        <v>13</v>
      </c>
      <c r="D27" s="180" t="s">
        <v>88</v>
      </c>
      <c r="E27" s="182">
        <v>150</v>
      </c>
      <c r="F27" s="49">
        <f>E27*G27</f>
        <v>1500</v>
      </c>
      <c r="G27" s="181">
        <v>10</v>
      </c>
      <c r="J27" s="180">
        <v>10</v>
      </c>
      <c r="K27" s="180">
        <f>J27*E27</f>
        <v>1500</v>
      </c>
      <c r="L27" s="180">
        <f t="shared" ref="L27" si="23">G27-J27</f>
        <v>0</v>
      </c>
      <c r="M27" s="49">
        <f t="shared" ref="M27" si="24">F27-K27</f>
        <v>0</v>
      </c>
      <c r="O27" s="135" t="s">
        <v>178</v>
      </c>
      <c r="P27" s="21"/>
      <c r="Q27" s="21"/>
      <c r="R27" s="21"/>
    </row>
    <row r="28" spans="1:18" s="21" customFormat="1" ht="25.5">
      <c r="A28" s="129">
        <v>22451180</v>
      </c>
      <c r="B28" s="142" t="s">
        <v>66</v>
      </c>
      <c r="C28" s="131" t="s">
        <v>13</v>
      </c>
      <c r="D28" s="129" t="s">
        <v>224</v>
      </c>
      <c r="E28" s="132">
        <v>4000</v>
      </c>
      <c r="F28" s="49">
        <f>E28*G28</f>
        <v>20000</v>
      </c>
      <c r="G28" s="131">
        <v>5</v>
      </c>
      <c r="H28" s="38"/>
      <c r="J28" s="129">
        <v>5</v>
      </c>
      <c r="K28" s="129">
        <f>J28*E28</f>
        <v>20000</v>
      </c>
      <c r="L28" s="129">
        <f t="shared" ref="L28" si="25">G28-J28</f>
        <v>0</v>
      </c>
      <c r="M28" s="49">
        <f t="shared" ref="M28" si="26">F28-K28</f>
        <v>0</v>
      </c>
      <c r="N28" s="38"/>
      <c r="O28" s="128" t="s">
        <v>169</v>
      </c>
    </row>
    <row r="29" spans="1:18" s="21" customFormat="1" ht="25.5">
      <c r="A29" s="129">
        <v>22451180</v>
      </c>
      <c r="B29" s="142" t="s">
        <v>66</v>
      </c>
      <c r="C29" s="131" t="s">
        <v>13</v>
      </c>
      <c r="D29" s="129" t="s">
        <v>225</v>
      </c>
      <c r="E29" s="132">
        <v>3000</v>
      </c>
      <c r="F29" s="49">
        <f>E29*G29</f>
        <v>20010</v>
      </c>
      <c r="G29" s="131">
        <v>6.67</v>
      </c>
      <c r="H29" s="38"/>
      <c r="J29" s="129">
        <v>6.67</v>
      </c>
      <c r="K29" s="129">
        <f>J29*E29</f>
        <v>20010</v>
      </c>
      <c r="L29" s="129">
        <f t="shared" ref="L29" si="27">G29-J29</f>
        <v>0</v>
      </c>
      <c r="M29" s="49">
        <f t="shared" ref="M29" si="28">F29-K29</f>
        <v>0</v>
      </c>
      <c r="N29" s="38"/>
      <c r="O29" s="128" t="s">
        <v>169</v>
      </c>
    </row>
    <row r="30" spans="1:18" s="21" customFormat="1">
      <c r="A30" s="44">
        <v>22451200</v>
      </c>
      <c r="B30" s="144" t="s">
        <v>118</v>
      </c>
      <c r="C30" s="45" t="s">
        <v>13</v>
      </c>
      <c r="D30" s="44" t="s">
        <v>17</v>
      </c>
      <c r="E30" s="52">
        <v>400</v>
      </c>
      <c r="F30" s="49">
        <f>E30*G30</f>
        <v>4400</v>
      </c>
      <c r="G30" s="45">
        <v>11</v>
      </c>
      <c r="H30" s="38"/>
      <c r="J30" s="44">
        <v>11</v>
      </c>
      <c r="K30" s="44">
        <v>4400</v>
      </c>
      <c r="L30" s="44">
        <f t="shared" ref="L30" si="29">G30-J30</f>
        <v>0</v>
      </c>
      <c r="M30" s="49">
        <f t="shared" ref="M30" si="30">F30-K30</f>
        <v>0</v>
      </c>
      <c r="N30" s="38"/>
      <c r="O30" s="135" t="s">
        <v>178</v>
      </c>
    </row>
    <row r="31" spans="1:18" s="21" customFormat="1" ht="38.25">
      <c r="A31" s="6">
        <v>22210000</v>
      </c>
      <c r="B31" s="139" t="s">
        <v>65</v>
      </c>
      <c r="C31" s="24"/>
      <c r="D31" s="24"/>
      <c r="E31" s="52"/>
      <c r="F31" s="49"/>
      <c r="G31" s="24"/>
      <c r="H31" s="38"/>
      <c r="J31" s="36"/>
      <c r="K31" s="36"/>
      <c r="L31" s="36"/>
      <c r="M31" s="55"/>
      <c r="N31" s="38"/>
      <c r="O31" s="2"/>
    </row>
    <row r="32" spans="1:18" s="21" customFormat="1" ht="25.5">
      <c r="A32" s="13">
        <v>22211300</v>
      </c>
      <c r="B32" s="142" t="s">
        <v>63</v>
      </c>
      <c r="C32" s="24" t="s">
        <v>13</v>
      </c>
      <c r="D32" s="1" t="s">
        <v>17</v>
      </c>
      <c r="E32" s="52">
        <v>8000</v>
      </c>
      <c r="F32" s="49">
        <f>E32*G32</f>
        <v>16000</v>
      </c>
      <c r="G32" s="24">
        <v>2</v>
      </c>
      <c r="H32" s="38"/>
      <c r="J32" s="1">
        <v>2</v>
      </c>
      <c r="K32" s="1">
        <f>J32*E32</f>
        <v>16000</v>
      </c>
      <c r="L32" s="1">
        <f t="shared" ref="L32:L33" si="31">G32-J32</f>
        <v>0</v>
      </c>
      <c r="M32" s="49">
        <f t="shared" ref="M32:M33" si="32">F32-K32</f>
        <v>0</v>
      </c>
      <c r="N32" s="38"/>
      <c r="O32" s="2"/>
    </row>
    <row r="33" spans="1:17" s="21" customFormat="1" ht="25.5">
      <c r="A33" s="14">
        <v>22211300</v>
      </c>
      <c r="B33" s="142" t="s">
        <v>64</v>
      </c>
      <c r="C33" s="24" t="s">
        <v>13</v>
      </c>
      <c r="D33" s="1" t="s">
        <v>17</v>
      </c>
      <c r="E33" s="52">
        <v>10400</v>
      </c>
      <c r="F33" s="49">
        <f>E33*G33</f>
        <v>20800</v>
      </c>
      <c r="G33" s="24">
        <v>2</v>
      </c>
      <c r="H33" s="38"/>
      <c r="J33" s="1">
        <v>2</v>
      </c>
      <c r="K33" s="129">
        <f>J33*E33</f>
        <v>20800</v>
      </c>
      <c r="L33" s="1">
        <f t="shared" si="31"/>
        <v>0</v>
      </c>
      <c r="M33" s="49">
        <f t="shared" si="32"/>
        <v>0</v>
      </c>
      <c r="N33" s="38"/>
      <c r="O33" s="2"/>
    </row>
    <row r="34" spans="1:17" s="21" customFormat="1">
      <c r="A34" s="15">
        <v>22130000</v>
      </c>
      <c r="B34" s="143" t="s">
        <v>68</v>
      </c>
      <c r="C34" s="110"/>
      <c r="D34" s="110"/>
      <c r="E34" s="111"/>
      <c r="F34" s="49"/>
      <c r="G34" s="110"/>
      <c r="H34" s="38"/>
      <c r="J34" s="109"/>
      <c r="K34" s="129">
        <f t="shared" ref="K34:K35" si="33">J34*E34</f>
        <v>0</v>
      </c>
      <c r="L34" s="109">
        <f t="shared" ref="L34:L35" si="34">G34-J34</f>
        <v>0</v>
      </c>
      <c r="M34" s="49">
        <f t="shared" ref="M34:M35" si="35">F34-K34</f>
        <v>0</v>
      </c>
      <c r="N34" s="38"/>
      <c r="O34" s="2"/>
    </row>
    <row r="35" spans="1:17" s="21" customFormat="1">
      <c r="A35" s="109">
        <v>22131200</v>
      </c>
      <c r="B35" s="142" t="s">
        <v>67</v>
      </c>
      <c r="C35" s="110" t="s">
        <v>13</v>
      </c>
      <c r="D35" s="110" t="s">
        <v>69</v>
      </c>
      <c r="E35" s="111">
        <v>18000</v>
      </c>
      <c r="F35" s="49">
        <f>E35*G35</f>
        <v>9000</v>
      </c>
      <c r="G35" s="110">
        <v>0.5</v>
      </c>
      <c r="H35" s="38"/>
      <c r="J35" s="109">
        <v>0.5</v>
      </c>
      <c r="K35" s="129">
        <f t="shared" si="33"/>
        <v>9000</v>
      </c>
      <c r="L35" s="109">
        <f t="shared" si="34"/>
        <v>0</v>
      </c>
      <c r="M35" s="49">
        <f t="shared" si="35"/>
        <v>0</v>
      </c>
      <c r="N35" s="38"/>
      <c r="O35" s="2"/>
    </row>
    <row r="36" spans="1:17" s="21" customFormat="1">
      <c r="A36" s="15">
        <v>22140000</v>
      </c>
      <c r="B36" s="143" t="s">
        <v>227</v>
      </c>
      <c r="C36" s="131"/>
      <c r="D36" s="131"/>
      <c r="E36" s="132"/>
      <c r="F36" s="49"/>
      <c r="G36" s="131"/>
      <c r="H36" s="38"/>
      <c r="J36" s="129"/>
      <c r="K36" s="129">
        <f t="shared" ref="K36:K38" si="36">J36*E36</f>
        <v>0</v>
      </c>
      <c r="L36" s="129">
        <f t="shared" ref="L36:L38" si="37">G36-J36</f>
        <v>0</v>
      </c>
      <c r="M36" s="49">
        <f t="shared" ref="M36:M38" si="38">F36-K36</f>
        <v>0</v>
      </c>
      <c r="N36" s="38"/>
      <c r="O36" s="2"/>
    </row>
    <row r="37" spans="1:17" s="21" customFormat="1">
      <c r="A37" s="129">
        <v>22141300</v>
      </c>
      <c r="B37" s="142" t="s">
        <v>228</v>
      </c>
      <c r="C37" s="131" t="s">
        <v>13</v>
      </c>
      <c r="D37" s="131" t="s">
        <v>17</v>
      </c>
      <c r="E37" s="132">
        <v>300</v>
      </c>
      <c r="F37" s="49">
        <f>E37*G37</f>
        <v>12000</v>
      </c>
      <c r="G37" s="131">
        <v>40</v>
      </c>
      <c r="H37" s="38"/>
      <c r="J37" s="129">
        <v>40</v>
      </c>
      <c r="K37" s="129">
        <f t="shared" ref="K37" si="39">J37*E37</f>
        <v>12000</v>
      </c>
      <c r="L37" s="129">
        <f t="shared" ref="L37" si="40">G37-J37</f>
        <v>0</v>
      </c>
      <c r="M37" s="49">
        <f t="shared" ref="M37" si="41">F37-K37</f>
        <v>0</v>
      </c>
      <c r="N37" s="38"/>
      <c r="O37" s="128" t="s">
        <v>169</v>
      </c>
    </row>
    <row r="38" spans="1:17" s="21" customFormat="1">
      <c r="A38" s="129">
        <v>22141300</v>
      </c>
      <c r="B38" s="142" t="s">
        <v>228</v>
      </c>
      <c r="C38" s="131" t="s">
        <v>13</v>
      </c>
      <c r="D38" s="131" t="s">
        <v>17</v>
      </c>
      <c r="E38" s="132">
        <v>25</v>
      </c>
      <c r="F38" s="49">
        <f>E38*G38</f>
        <v>500</v>
      </c>
      <c r="G38" s="131">
        <v>20</v>
      </c>
      <c r="H38" s="38"/>
      <c r="J38" s="129">
        <v>20</v>
      </c>
      <c r="K38" s="129">
        <f t="shared" si="36"/>
        <v>500</v>
      </c>
      <c r="L38" s="129">
        <f t="shared" si="37"/>
        <v>0</v>
      </c>
      <c r="M38" s="49">
        <f t="shared" si="38"/>
        <v>0</v>
      </c>
      <c r="N38" s="38"/>
      <c r="O38" s="128" t="s">
        <v>169</v>
      </c>
    </row>
    <row r="39" spans="1:17" s="21" customFormat="1">
      <c r="A39" s="15">
        <v>2245000</v>
      </c>
      <c r="B39" s="143" t="s">
        <v>230</v>
      </c>
      <c r="C39" s="131"/>
      <c r="D39" s="131"/>
      <c r="E39" s="132"/>
      <c r="F39" s="49"/>
      <c r="G39" s="131"/>
      <c r="H39" s="38"/>
      <c r="J39" s="129"/>
      <c r="K39" s="129"/>
      <c r="L39" s="129">
        <f t="shared" ref="L39:L41" si="42">G39-J39</f>
        <v>0</v>
      </c>
      <c r="M39" s="49">
        <f t="shared" ref="M39:M41" si="43">F39-K39</f>
        <v>0</v>
      </c>
      <c r="N39" s="38"/>
      <c r="O39" s="2"/>
    </row>
    <row r="40" spans="1:17" s="21" customFormat="1">
      <c r="A40" s="129">
        <v>22451200</v>
      </c>
      <c r="B40" s="142" t="s">
        <v>229</v>
      </c>
      <c r="C40" s="131" t="s">
        <v>13</v>
      </c>
      <c r="D40" s="131" t="s">
        <v>17</v>
      </c>
      <c r="E40" s="132">
        <v>250</v>
      </c>
      <c r="F40" s="49">
        <f>E40*G40</f>
        <v>5250</v>
      </c>
      <c r="G40" s="131">
        <v>21</v>
      </c>
      <c r="H40" s="38"/>
      <c r="J40" s="129">
        <v>21</v>
      </c>
      <c r="K40" s="129">
        <f>J40*E40</f>
        <v>5250</v>
      </c>
      <c r="L40" s="129">
        <f t="shared" ref="L40" si="44">G40-J40</f>
        <v>0</v>
      </c>
      <c r="M40" s="49">
        <f t="shared" ref="M40" si="45">F40-K40</f>
        <v>0</v>
      </c>
      <c r="N40" s="38"/>
      <c r="O40" s="128" t="s">
        <v>169</v>
      </c>
    </row>
    <row r="41" spans="1:17" s="21" customFormat="1">
      <c r="A41" s="129">
        <v>22451200</v>
      </c>
      <c r="B41" s="142" t="s">
        <v>229</v>
      </c>
      <c r="C41" s="131" t="s">
        <v>13</v>
      </c>
      <c r="D41" s="131" t="s">
        <v>17</v>
      </c>
      <c r="E41" s="132">
        <v>1800</v>
      </c>
      <c r="F41" s="49">
        <f>E41*G41</f>
        <v>1800</v>
      </c>
      <c r="G41" s="131">
        <v>1</v>
      </c>
      <c r="H41" s="38"/>
      <c r="J41" s="129">
        <v>1</v>
      </c>
      <c r="K41" s="129">
        <f>J41*E41</f>
        <v>1800</v>
      </c>
      <c r="L41" s="129">
        <f t="shared" si="42"/>
        <v>0</v>
      </c>
      <c r="M41" s="49">
        <f t="shared" si="43"/>
        <v>0</v>
      </c>
      <c r="N41" s="38"/>
      <c r="O41" s="128" t="s">
        <v>169</v>
      </c>
    </row>
    <row r="42" spans="1:17" s="21" customFormat="1" ht="25.5">
      <c r="A42" s="11" t="s">
        <v>57</v>
      </c>
      <c r="B42" s="141" t="s">
        <v>56</v>
      </c>
      <c r="C42" s="24"/>
      <c r="D42" s="1"/>
      <c r="E42" s="52"/>
      <c r="F42" s="49"/>
      <c r="G42" s="24"/>
      <c r="H42" s="38"/>
      <c r="J42" s="36"/>
      <c r="K42" s="36"/>
      <c r="L42" s="36"/>
      <c r="M42" s="55"/>
      <c r="N42" s="38"/>
      <c r="O42" s="2"/>
      <c r="Q42"/>
    </row>
    <row r="43" spans="1:17" s="21" customFormat="1" ht="15">
      <c r="A43" s="10">
        <v>22811180</v>
      </c>
      <c r="B43" s="136" t="s">
        <v>55</v>
      </c>
      <c r="C43" s="24" t="s">
        <v>13</v>
      </c>
      <c r="D43" s="1" t="s">
        <v>17</v>
      </c>
      <c r="E43" s="52">
        <v>2300</v>
      </c>
      <c r="F43" s="49">
        <f t="shared" ref="F43:F47" si="46">E43*G43</f>
        <v>2300</v>
      </c>
      <c r="G43" s="24">
        <v>1</v>
      </c>
      <c r="H43" s="38"/>
      <c r="J43" s="1">
        <v>1</v>
      </c>
      <c r="K43" s="129">
        <f t="shared" ref="K43:K46" si="47">J43*E43</f>
        <v>2300</v>
      </c>
      <c r="L43" s="1">
        <f t="shared" ref="L43" si="48">G43-J43</f>
        <v>0</v>
      </c>
      <c r="M43" s="49">
        <f t="shared" ref="M43" si="49">F43-K43</f>
        <v>0</v>
      </c>
      <c r="N43" s="38"/>
      <c r="O43" s="135" t="s">
        <v>178</v>
      </c>
      <c r="Q43"/>
    </row>
    <row r="44" spans="1:17" s="21" customFormat="1" ht="15">
      <c r="A44" s="10">
        <v>22811180</v>
      </c>
      <c r="B44" s="136" t="s">
        <v>226</v>
      </c>
      <c r="C44" s="131" t="s">
        <v>13</v>
      </c>
      <c r="D44" s="129" t="s">
        <v>17</v>
      </c>
      <c r="E44" s="132">
        <v>7000</v>
      </c>
      <c r="F44" s="49">
        <f t="shared" si="46"/>
        <v>7000</v>
      </c>
      <c r="G44" s="131">
        <v>1</v>
      </c>
      <c r="H44" s="38"/>
      <c r="J44" s="129">
        <v>1</v>
      </c>
      <c r="K44" s="129">
        <f t="shared" ref="K44:K45" si="50">J44*E44</f>
        <v>7000</v>
      </c>
      <c r="L44" s="129">
        <f t="shared" ref="L44:L45" si="51">G44-J44</f>
        <v>0</v>
      </c>
      <c r="M44" s="49">
        <f t="shared" ref="M44:M45" si="52">F44-K44</f>
        <v>0</v>
      </c>
      <c r="N44" s="38"/>
      <c r="O44" s="128" t="s">
        <v>169</v>
      </c>
      <c r="Q44"/>
    </row>
    <row r="45" spans="1:17" s="21" customFormat="1">
      <c r="A45" s="18" t="s">
        <v>231</v>
      </c>
      <c r="B45" s="136" t="s">
        <v>232</v>
      </c>
      <c r="C45" s="181" t="s">
        <v>13</v>
      </c>
      <c r="D45" s="180" t="s">
        <v>17</v>
      </c>
      <c r="E45" s="182">
        <v>2200</v>
      </c>
      <c r="F45" s="49">
        <f t="shared" ref="F45" si="53">E45*G45</f>
        <v>2200</v>
      </c>
      <c r="G45" s="181">
        <v>1</v>
      </c>
      <c r="H45" s="38"/>
      <c r="J45" s="180">
        <v>1</v>
      </c>
      <c r="K45" s="180">
        <f t="shared" si="50"/>
        <v>2200</v>
      </c>
      <c r="L45" s="180">
        <f t="shared" si="51"/>
        <v>0</v>
      </c>
      <c r="M45" s="49">
        <f t="shared" si="52"/>
        <v>0</v>
      </c>
      <c r="N45" s="38"/>
      <c r="O45" s="135" t="s">
        <v>178</v>
      </c>
    </row>
    <row r="46" spans="1:17" s="21" customFormat="1">
      <c r="A46" s="18" t="s">
        <v>231</v>
      </c>
      <c r="B46" s="136" t="s">
        <v>232</v>
      </c>
      <c r="C46" s="33" t="s">
        <v>13</v>
      </c>
      <c r="D46" s="1" t="s">
        <v>17</v>
      </c>
      <c r="E46" s="52">
        <v>1500</v>
      </c>
      <c r="F46" s="49">
        <f t="shared" si="46"/>
        <v>4500</v>
      </c>
      <c r="G46" s="33">
        <v>3</v>
      </c>
      <c r="H46" s="38"/>
      <c r="J46" s="1">
        <v>3</v>
      </c>
      <c r="K46" s="129">
        <f t="shared" si="47"/>
        <v>4500</v>
      </c>
      <c r="L46" s="1">
        <f t="shared" ref="L46" si="54">G46-J46</f>
        <v>0</v>
      </c>
      <c r="M46" s="49">
        <f t="shared" ref="M46" si="55">F46-K46</f>
        <v>0</v>
      </c>
      <c r="N46" s="38"/>
      <c r="O46" s="135" t="s">
        <v>178</v>
      </c>
    </row>
    <row r="47" spans="1:17" s="21" customFormat="1">
      <c r="A47" s="18" t="s">
        <v>231</v>
      </c>
      <c r="B47" s="136" t="s">
        <v>232</v>
      </c>
      <c r="C47" s="131" t="s">
        <v>13</v>
      </c>
      <c r="D47" s="129" t="s">
        <v>17</v>
      </c>
      <c r="E47" s="132">
        <v>1900</v>
      </c>
      <c r="F47" s="49">
        <f t="shared" si="46"/>
        <v>3800</v>
      </c>
      <c r="G47" s="131">
        <v>2</v>
      </c>
      <c r="H47" s="38"/>
      <c r="J47" s="129">
        <v>2</v>
      </c>
      <c r="K47" s="129">
        <f t="shared" ref="K47" si="56">J47*E47</f>
        <v>3800</v>
      </c>
      <c r="L47" s="129">
        <f t="shared" ref="L47" si="57">G47-J47</f>
        <v>0</v>
      </c>
      <c r="M47" s="49">
        <f t="shared" ref="M47" si="58">F47-K47</f>
        <v>0</v>
      </c>
      <c r="N47" s="38"/>
      <c r="O47" s="128" t="s">
        <v>169</v>
      </c>
    </row>
    <row r="48" spans="1:17" s="21" customFormat="1" ht="25.5">
      <c r="A48" s="6">
        <v>24900000</v>
      </c>
      <c r="B48" s="139" t="s">
        <v>131</v>
      </c>
      <c r="C48" s="24"/>
      <c r="D48" s="24"/>
      <c r="E48" s="52"/>
      <c r="F48" s="49"/>
      <c r="G48" s="24"/>
      <c r="H48" s="38"/>
      <c r="J48" s="1"/>
      <c r="K48" s="1"/>
      <c r="L48" s="1"/>
      <c r="M48" s="49"/>
      <c r="N48" s="38"/>
      <c r="O48" s="2"/>
    </row>
    <row r="49" spans="1:15" s="21" customFormat="1">
      <c r="A49" s="76">
        <v>24911200</v>
      </c>
      <c r="B49" s="142" t="s">
        <v>137</v>
      </c>
      <c r="C49" s="76" t="s">
        <v>13</v>
      </c>
      <c r="D49" s="181" t="s">
        <v>17</v>
      </c>
      <c r="E49" s="77">
        <v>3600</v>
      </c>
      <c r="F49" s="49">
        <f t="shared" ref="F49" si="59">E49*G49</f>
        <v>3600</v>
      </c>
      <c r="G49" s="76">
        <v>1</v>
      </c>
      <c r="H49" s="38"/>
      <c r="J49" s="75">
        <v>1</v>
      </c>
      <c r="K49" s="129">
        <f t="shared" ref="K49:K56" si="60">J49*E49</f>
        <v>3600</v>
      </c>
      <c r="L49" s="75">
        <f t="shared" ref="L49" si="61">G49-J49</f>
        <v>0</v>
      </c>
      <c r="M49" s="49">
        <f t="shared" ref="M49" si="62">F49-K49</f>
        <v>0</v>
      </c>
      <c r="N49" s="38"/>
      <c r="O49" s="128" t="s">
        <v>169</v>
      </c>
    </row>
    <row r="50" spans="1:15" s="21" customFormat="1">
      <c r="A50" s="89">
        <v>24911200</v>
      </c>
      <c r="B50" s="142" t="s">
        <v>137</v>
      </c>
      <c r="C50" s="89" t="s">
        <v>13</v>
      </c>
      <c r="D50" s="181" t="s">
        <v>17</v>
      </c>
      <c r="E50" s="90">
        <v>900</v>
      </c>
      <c r="F50" s="49">
        <f t="shared" ref="F50:F51" si="63">E50*G50</f>
        <v>1800</v>
      </c>
      <c r="G50" s="89">
        <v>2</v>
      </c>
      <c r="H50" s="38"/>
      <c r="J50" s="88">
        <v>2</v>
      </c>
      <c r="K50" s="129">
        <f t="shared" si="60"/>
        <v>1800</v>
      </c>
      <c r="L50" s="88">
        <f t="shared" ref="L50:L51" si="64">G50-J50</f>
        <v>0</v>
      </c>
      <c r="M50" s="49">
        <f t="shared" ref="M50:M51" si="65">F50-K50</f>
        <v>0</v>
      </c>
      <c r="N50" s="38"/>
      <c r="O50" s="2"/>
    </row>
    <row r="51" spans="1:15" s="21" customFormat="1">
      <c r="A51" s="181">
        <v>24911200</v>
      </c>
      <c r="B51" s="142" t="s">
        <v>137</v>
      </c>
      <c r="C51" s="181" t="s">
        <v>13</v>
      </c>
      <c r="D51" s="181" t="s">
        <v>17</v>
      </c>
      <c r="E51" s="182">
        <v>5500</v>
      </c>
      <c r="F51" s="49">
        <f t="shared" si="63"/>
        <v>5500</v>
      </c>
      <c r="G51" s="181">
        <v>1</v>
      </c>
      <c r="H51" s="38"/>
      <c r="J51" s="180">
        <v>1</v>
      </c>
      <c r="K51" s="180">
        <f t="shared" ref="K51" si="66">J51*E51</f>
        <v>5500</v>
      </c>
      <c r="L51" s="180">
        <f t="shared" si="64"/>
        <v>0</v>
      </c>
      <c r="M51" s="49">
        <f t="shared" si="65"/>
        <v>0</v>
      </c>
      <c r="N51" s="38"/>
      <c r="O51" s="135" t="s">
        <v>178</v>
      </c>
    </row>
    <row r="52" spans="1:15" s="21" customFormat="1">
      <c r="A52" s="24">
        <v>24911200</v>
      </c>
      <c r="B52" s="142" t="s">
        <v>137</v>
      </c>
      <c r="C52" s="24" t="s">
        <v>13</v>
      </c>
      <c r="D52" s="181" t="s">
        <v>17</v>
      </c>
      <c r="E52" s="52">
        <v>450</v>
      </c>
      <c r="F52" s="49">
        <f t="shared" ref="F52:F56" si="67">E52*G52</f>
        <v>900</v>
      </c>
      <c r="G52" s="24">
        <v>2</v>
      </c>
      <c r="H52" s="38"/>
      <c r="J52" s="1">
        <v>2</v>
      </c>
      <c r="K52" s="129">
        <f t="shared" si="60"/>
        <v>900</v>
      </c>
      <c r="L52" s="1">
        <f t="shared" ref="L52:L56" si="68">G52-J52</f>
        <v>0</v>
      </c>
      <c r="M52" s="49">
        <f t="shared" ref="M52:M56" si="69">F52-K52</f>
        <v>0</v>
      </c>
      <c r="N52" s="38"/>
      <c r="O52" s="135" t="s">
        <v>178</v>
      </c>
    </row>
    <row r="53" spans="1:15" s="21" customFormat="1">
      <c r="A53" s="79">
        <v>24911200</v>
      </c>
      <c r="B53" s="142" t="s">
        <v>137</v>
      </c>
      <c r="C53" s="79" t="s">
        <v>13</v>
      </c>
      <c r="D53" s="181" t="s">
        <v>17</v>
      </c>
      <c r="E53" s="80">
        <v>2200</v>
      </c>
      <c r="F53" s="49">
        <f t="shared" ref="F53" si="70">E53*G53</f>
        <v>4400</v>
      </c>
      <c r="G53" s="79">
        <v>2</v>
      </c>
      <c r="H53" s="38"/>
      <c r="J53" s="78">
        <v>2</v>
      </c>
      <c r="K53" s="129">
        <f t="shared" si="60"/>
        <v>4400</v>
      </c>
      <c r="L53" s="78">
        <f t="shared" ref="L53" si="71">G53-J53</f>
        <v>0</v>
      </c>
      <c r="M53" s="49">
        <f t="shared" ref="M53" si="72">F53-K53</f>
        <v>0</v>
      </c>
      <c r="N53" s="38"/>
      <c r="O53" s="128" t="s">
        <v>169</v>
      </c>
    </row>
    <row r="54" spans="1:15" s="21" customFormat="1">
      <c r="A54" s="131">
        <v>24911200</v>
      </c>
      <c r="B54" s="142" t="s">
        <v>91</v>
      </c>
      <c r="C54" s="131" t="s">
        <v>13</v>
      </c>
      <c r="D54" s="131" t="s">
        <v>17</v>
      </c>
      <c r="E54" s="132">
        <v>300</v>
      </c>
      <c r="F54" s="49">
        <f t="shared" ref="F54:F55" si="73">E54*G54</f>
        <v>300</v>
      </c>
      <c r="G54" s="131">
        <v>1</v>
      </c>
      <c r="H54" s="38"/>
      <c r="J54" s="129">
        <v>1</v>
      </c>
      <c r="K54" s="129">
        <f t="shared" ref="K54:K55" si="74">J54*E54</f>
        <v>300</v>
      </c>
      <c r="L54" s="129">
        <f t="shared" ref="L54:L55" si="75">G54-J54</f>
        <v>0</v>
      </c>
      <c r="M54" s="49">
        <f t="shared" ref="M54:M55" si="76">F54-K54</f>
        <v>0</v>
      </c>
      <c r="N54" s="38"/>
      <c r="O54" s="128" t="s">
        <v>169</v>
      </c>
    </row>
    <row r="55" spans="1:15" s="21" customFormat="1">
      <c r="A55" s="177">
        <v>24911200</v>
      </c>
      <c r="B55" s="142" t="s">
        <v>91</v>
      </c>
      <c r="C55" s="177" t="s">
        <v>13</v>
      </c>
      <c r="D55" s="177" t="s">
        <v>17</v>
      </c>
      <c r="E55" s="178">
        <v>150</v>
      </c>
      <c r="F55" s="49">
        <f t="shared" si="73"/>
        <v>750</v>
      </c>
      <c r="G55" s="177">
        <v>5</v>
      </c>
      <c r="H55" s="38"/>
      <c r="J55" s="176">
        <v>5</v>
      </c>
      <c r="K55" s="176">
        <f t="shared" si="74"/>
        <v>750</v>
      </c>
      <c r="L55" s="176">
        <f t="shared" si="75"/>
        <v>0</v>
      </c>
      <c r="M55" s="49">
        <f t="shared" si="76"/>
        <v>0</v>
      </c>
      <c r="N55" s="38"/>
      <c r="O55" s="135" t="s">
        <v>178</v>
      </c>
    </row>
    <row r="56" spans="1:15" s="21" customFormat="1">
      <c r="A56" s="24">
        <v>24911200</v>
      </c>
      <c r="B56" s="142" t="s">
        <v>91</v>
      </c>
      <c r="C56" s="24" t="s">
        <v>13</v>
      </c>
      <c r="D56" s="24" t="s">
        <v>17</v>
      </c>
      <c r="E56" s="52">
        <v>280</v>
      </c>
      <c r="F56" s="49">
        <f t="shared" si="67"/>
        <v>1400</v>
      </c>
      <c r="G56" s="24">
        <v>5</v>
      </c>
      <c r="H56" s="38"/>
      <c r="J56" s="1">
        <v>5</v>
      </c>
      <c r="K56" s="129">
        <f t="shared" si="60"/>
        <v>1400</v>
      </c>
      <c r="L56" s="1">
        <f t="shared" si="68"/>
        <v>0</v>
      </c>
      <c r="M56" s="49">
        <f t="shared" si="69"/>
        <v>0</v>
      </c>
      <c r="N56" s="38"/>
      <c r="O56" s="135" t="s">
        <v>178</v>
      </c>
    </row>
    <row r="57" spans="1:15" s="21" customFormat="1" ht="51">
      <c r="A57" s="6">
        <v>30120000</v>
      </c>
      <c r="B57" s="143" t="s">
        <v>285</v>
      </c>
      <c r="C57" s="24"/>
      <c r="D57" s="24"/>
      <c r="E57" s="52"/>
      <c r="F57" s="49"/>
      <c r="G57" s="24"/>
      <c r="H57" s="38"/>
      <c r="J57" s="36"/>
      <c r="K57" s="36"/>
      <c r="L57" s="36"/>
      <c r="M57" s="55"/>
      <c r="N57" s="38"/>
      <c r="O57" s="2"/>
    </row>
    <row r="58" spans="1:15" s="21" customFormat="1" ht="25.5">
      <c r="A58" s="24">
        <v>30121390</v>
      </c>
      <c r="B58" s="140" t="s">
        <v>33</v>
      </c>
      <c r="C58" s="24" t="s">
        <v>13</v>
      </c>
      <c r="D58" s="24" t="s">
        <v>17</v>
      </c>
      <c r="E58" s="52">
        <v>5000</v>
      </c>
      <c r="F58" s="49">
        <f>E58*G58</f>
        <v>15000</v>
      </c>
      <c r="G58" s="24">
        <v>3</v>
      </c>
      <c r="H58" s="38"/>
      <c r="J58" s="1">
        <v>3</v>
      </c>
      <c r="K58" s="129">
        <f t="shared" ref="K58:K59" si="77">J58*E58</f>
        <v>15000</v>
      </c>
      <c r="L58" s="1">
        <f t="shared" ref="L58" si="78">G58-J58</f>
        <v>0</v>
      </c>
      <c r="M58" s="49">
        <f t="shared" ref="M58" si="79">F58-K58</f>
        <v>0</v>
      </c>
      <c r="N58" s="38"/>
      <c r="O58" s="2"/>
    </row>
    <row r="59" spans="1:15" s="21" customFormat="1">
      <c r="A59" s="89">
        <v>30121400</v>
      </c>
      <c r="B59" s="140" t="s">
        <v>354</v>
      </c>
      <c r="C59" s="66" t="s">
        <v>13</v>
      </c>
      <c r="D59" s="66" t="s">
        <v>17</v>
      </c>
      <c r="E59" s="67">
        <v>1800</v>
      </c>
      <c r="F59" s="49">
        <f>E59*G59</f>
        <v>1800</v>
      </c>
      <c r="G59" s="66">
        <v>1</v>
      </c>
      <c r="H59" s="38"/>
      <c r="J59" s="65">
        <v>1</v>
      </c>
      <c r="K59" s="129">
        <f t="shared" si="77"/>
        <v>1800</v>
      </c>
      <c r="L59" s="65">
        <f t="shared" ref="L59:L61" si="80">G59-J59</f>
        <v>0</v>
      </c>
      <c r="M59" s="49">
        <f t="shared" ref="M59:M61" si="81">F59-K59</f>
        <v>0</v>
      </c>
      <c r="N59" s="38"/>
      <c r="O59" s="135" t="s">
        <v>178</v>
      </c>
    </row>
    <row r="60" spans="1:15" s="83" customFormat="1" ht="25.5">
      <c r="A60" s="6">
        <v>30190000</v>
      </c>
      <c r="B60" s="143" t="s">
        <v>284</v>
      </c>
      <c r="C60" s="26"/>
      <c r="D60" s="26"/>
      <c r="E60" s="58"/>
      <c r="F60" s="35"/>
      <c r="G60" s="26"/>
      <c r="H60" s="82"/>
      <c r="J60" s="34"/>
      <c r="K60" s="34"/>
      <c r="L60" s="34"/>
      <c r="M60" s="51"/>
      <c r="N60" s="35"/>
      <c r="O60" s="42"/>
    </row>
    <row r="61" spans="1:15" s="21" customFormat="1" ht="25.5">
      <c r="A61" s="89">
        <v>30192112</v>
      </c>
      <c r="B61" s="140" t="s">
        <v>32</v>
      </c>
      <c r="C61" s="79" t="s">
        <v>13</v>
      </c>
      <c r="D61" s="79" t="s">
        <v>17</v>
      </c>
      <c r="E61" s="80">
        <v>3500</v>
      </c>
      <c r="F61" s="49">
        <f t="shared" ref="F61" si="82">E61*G61</f>
        <v>52500</v>
      </c>
      <c r="G61" s="26">
        <v>15</v>
      </c>
      <c r="H61" s="38"/>
      <c r="J61" s="78">
        <v>15</v>
      </c>
      <c r="K61" s="78">
        <f>J61*E61</f>
        <v>52500</v>
      </c>
      <c r="L61" s="78">
        <f t="shared" si="80"/>
        <v>0</v>
      </c>
      <c r="M61" s="49">
        <f t="shared" si="81"/>
        <v>0</v>
      </c>
      <c r="N61" s="38"/>
      <c r="O61" s="2"/>
    </row>
    <row r="62" spans="1:15" s="21" customFormat="1" ht="25.5">
      <c r="A62" s="89">
        <v>30192112</v>
      </c>
      <c r="B62" s="140" t="s">
        <v>32</v>
      </c>
      <c r="C62" s="24" t="s">
        <v>13</v>
      </c>
      <c r="D62" s="24" t="s">
        <v>17</v>
      </c>
      <c r="E62" s="52">
        <v>3000</v>
      </c>
      <c r="F62" s="49">
        <f t="shared" ref="F62:F121" si="83">E62*G62</f>
        <v>21000</v>
      </c>
      <c r="G62" s="24">
        <v>7</v>
      </c>
      <c r="H62" s="38"/>
      <c r="J62" s="1">
        <v>7</v>
      </c>
      <c r="K62" s="129">
        <f t="shared" ref="K62:K121" si="84">J62*E62</f>
        <v>21000</v>
      </c>
      <c r="L62" s="1">
        <f t="shared" ref="L62:L124" si="85">G62-J62</f>
        <v>0</v>
      </c>
      <c r="M62" s="49">
        <f t="shared" ref="M62:M124" si="86">F62-K62</f>
        <v>0</v>
      </c>
      <c r="N62" s="38"/>
      <c r="O62" s="128" t="s">
        <v>169</v>
      </c>
    </row>
    <row r="63" spans="1:15" s="21" customFormat="1">
      <c r="A63" s="131">
        <v>30192125</v>
      </c>
      <c r="B63" s="140" t="s">
        <v>176</v>
      </c>
      <c r="C63" s="131" t="s">
        <v>13</v>
      </c>
      <c r="D63" s="131" t="s">
        <v>17</v>
      </c>
      <c r="E63" s="132">
        <v>120</v>
      </c>
      <c r="F63" s="49">
        <f t="shared" si="83"/>
        <v>120</v>
      </c>
      <c r="G63" s="131">
        <v>1</v>
      </c>
      <c r="H63" s="38"/>
      <c r="J63" s="129">
        <v>1</v>
      </c>
      <c r="K63" s="129">
        <f t="shared" si="84"/>
        <v>120</v>
      </c>
      <c r="L63" s="129">
        <f t="shared" si="85"/>
        <v>0</v>
      </c>
      <c r="M63" s="49">
        <f t="shared" si="86"/>
        <v>0</v>
      </c>
      <c r="N63" s="38"/>
      <c r="O63" s="128" t="s">
        <v>169</v>
      </c>
    </row>
    <row r="64" spans="1:15" s="21" customFormat="1">
      <c r="A64" s="131">
        <v>30192125</v>
      </c>
      <c r="B64" s="140" t="s">
        <v>176</v>
      </c>
      <c r="C64" s="131" t="s">
        <v>13</v>
      </c>
      <c r="D64" s="131" t="s">
        <v>17</v>
      </c>
      <c r="E64" s="132">
        <v>150</v>
      </c>
      <c r="F64" s="49">
        <f t="shared" ref="F64" si="87">E64*G64</f>
        <v>150</v>
      </c>
      <c r="G64" s="131">
        <v>1</v>
      </c>
      <c r="H64" s="38"/>
      <c r="J64" s="129">
        <v>1</v>
      </c>
      <c r="K64" s="129">
        <f t="shared" ref="K64" si="88">J64*E64</f>
        <v>150</v>
      </c>
      <c r="L64" s="129">
        <f t="shared" ref="L64" si="89">G64-J64</f>
        <v>0</v>
      </c>
      <c r="M64" s="49">
        <f t="shared" ref="M64" si="90">F64-K64</f>
        <v>0</v>
      </c>
      <c r="N64" s="38"/>
      <c r="O64" s="128" t="s">
        <v>169</v>
      </c>
    </row>
    <row r="65" spans="1:15" s="21" customFormat="1">
      <c r="A65" s="89">
        <v>30192730</v>
      </c>
      <c r="B65" s="140" t="s">
        <v>152</v>
      </c>
      <c r="C65" s="89" t="s">
        <v>13</v>
      </c>
      <c r="D65" s="89" t="s">
        <v>17</v>
      </c>
      <c r="E65" s="90">
        <v>120</v>
      </c>
      <c r="F65" s="49">
        <f t="shared" si="83"/>
        <v>240</v>
      </c>
      <c r="G65" s="89">
        <v>2</v>
      </c>
      <c r="H65" s="38"/>
      <c r="J65" s="88">
        <v>2</v>
      </c>
      <c r="K65" s="129">
        <f t="shared" si="84"/>
        <v>240</v>
      </c>
      <c r="L65" s="88">
        <f t="shared" si="85"/>
        <v>0</v>
      </c>
      <c r="M65" s="49">
        <f t="shared" si="86"/>
        <v>0</v>
      </c>
      <c r="N65" s="38"/>
      <c r="O65" s="2"/>
    </row>
    <row r="66" spans="1:15" s="21" customFormat="1" ht="25.5">
      <c r="A66" s="131">
        <v>30192731</v>
      </c>
      <c r="B66" s="140" t="s">
        <v>177</v>
      </c>
      <c r="C66" s="131" t="s">
        <v>13</v>
      </c>
      <c r="D66" s="131" t="s">
        <v>17</v>
      </c>
      <c r="E66" s="132">
        <v>400</v>
      </c>
      <c r="F66" s="49">
        <f t="shared" ref="F66:F68" si="91">E66*G66</f>
        <v>1200</v>
      </c>
      <c r="G66" s="131">
        <v>3</v>
      </c>
      <c r="H66" s="38"/>
      <c r="J66" s="129">
        <v>3</v>
      </c>
      <c r="K66" s="129">
        <f t="shared" si="84"/>
        <v>1200</v>
      </c>
      <c r="L66" s="129">
        <f t="shared" ref="L66:L68" si="92">G66-J66</f>
        <v>0</v>
      </c>
      <c r="M66" s="49">
        <f t="shared" ref="M66:M68" si="93">F66-K66</f>
        <v>0</v>
      </c>
      <c r="N66" s="38"/>
      <c r="O66" s="128" t="s">
        <v>169</v>
      </c>
    </row>
    <row r="67" spans="1:15" s="21" customFormat="1" ht="25.5">
      <c r="A67" s="131">
        <v>30192731</v>
      </c>
      <c r="B67" s="140" t="s">
        <v>177</v>
      </c>
      <c r="C67" s="131" t="s">
        <v>13</v>
      </c>
      <c r="D67" s="131" t="s">
        <v>17</v>
      </c>
      <c r="E67" s="132">
        <v>300</v>
      </c>
      <c r="F67" s="49">
        <f t="shared" ref="F67" si="94">E67*G67</f>
        <v>600</v>
      </c>
      <c r="G67" s="131">
        <v>2</v>
      </c>
      <c r="H67" s="38"/>
      <c r="J67" s="129">
        <v>2</v>
      </c>
      <c r="K67" s="129">
        <f t="shared" ref="K67" si="95">J67*E67</f>
        <v>600</v>
      </c>
      <c r="L67" s="129">
        <f t="shared" ref="L67" si="96">G67-J67</f>
        <v>0</v>
      </c>
      <c r="M67" s="49">
        <f t="shared" ref="M67" si="97">F67-K67</f>
        <v>0</v>
      </c>
      <c r="N67" s="38"/>
      <c r="O67" s="128" t="s">
        <v>169</v>
      </c>
    </row>
    <row r="68" spans="1:15" s="21" customFormat="1">
      <c r="A68" s="10" t="s">
        <v>34</v>
      </c>
      <c r="B68" s="142" t="s">
        <v>35</v>
      </c>
      <c r="C68" s="89" t="s">
        <v>13</v>
      </c>
      <c r="D68" s="89" t="s">
        <v>16</v>
      </c>
      <c r="E68" s="90">
        <v>1800</v>
      </c>
      <c r="F68" s="49">
        <f t="shared" si="91"/>
        <v>133200</v>
      </c>
      <c r="G68" s="89">
        <v>74</v>
      </c>
      <c r="H68" s="38"/>
      <c r="J68" s="88">
        <v>74</v>
      </c>
      <c r="K68" s="129">
        <f t="shared" si="84"/>
        <v>133200</v>
      </c>
      <c r="L68" s="88">
        <f t="shared" si="92"/>
        <v>0</v>
      </c>
      <c r="M68" s="49">
        <f t="shared" si="93"/>
        <v>0</v>
      </c>
      <c r="N68" s="38"/>
      <c r="O68" s="128" t="s">
        <v>169</v>
      </c>
    </row>
    <row r="69" spans="1:15" s="21" customFormat="1">
      <c r="A69" s="10" t="s">
        <v>34</v>
      </c>
      <c r="B69" s="142" t="s">
        <v>35</v>
      </c>
      <c r="C69" s="89" t="s">
        <v>13</v>
      </c>
      <c r="D69" s="89" t="s">
        <v>16</v>
      </c>
      <c r="E69" s="90">
        <v>1430</v>
      </c>
      <c r="F69" s="49">
        <f t="shared" ref="F69" si="98">E69*G69</f>
        <v>4290</v>
      </c>
      <c r="G69" s="89">
        <v>3</v>
      </c>
      <c r="H69" s="38"/>
      <c r="J69" s="88">
        <v>3</v>
      </c>
      <c r="K69" s="129">
        <f t="shared" si="84"/>
        <v>4290</v>
      </c>
      <c r="L69" s="88">
        <f t="shared" ref="L69:L73" si="99">G69-J69</f>
        <v>0</v>
      </c>
      <c r="M69" s="49">
        <f t="shared" ref="M69" si="100">F69-K69</f>
        <v>0</v>
      </c>
      <c r="N69" s="38"/>
      <c r="O69" s="135" t="s">
        <v>178</v>
      </c>
    </row>
    <row r="70" spans="1:15" s="21" customFormat="1">
      <c r="A70" s="10" t="s">
        <v>34</v>
      </c>
      <c r="B70" s="142" t="s">
        <v>35</v>
      </c>
      <c r="C70" s="89" t="s">
        <v>13</v>
      </c>
      <c r="D70" s="89" t="s">
        <v>16</v>
      </c>
      <c r="E70" s="90">
        <v>1750</v>
      </c>
      <c r="F70" s="49">
        <f t="shared" ref="F70" si="101">E70*G70</f>
        <v>26250</v>
      </c>
      <c r="G70" s="89">
        <v>15</v>
      </c>
      <c r="H70" s="38"/>
      <c r="J70" s="88">
        <v>15</v>
      </c>
      <c r="K70" s="129">
        <f t="shared" si="84"/>
        <v>26250</v>
      </c>
      <c r="L70" s="88">
        <f t="shared" si="99"/>
        <v>0</v>
      </c>
      <c r="M70" s="49">
        <f t="shared" ref="M70" si="102">F70-K70</f>
        <v>0</v>
      </c>
      <c r="N70" s="38"/>
      <c r="O70" s="135" t="s">
        <v>178</v>
      </c>
    </row>
    <row r="71" spans="1:15" s="21" customFormat="1">
      <c r="A71" s="10" t="s">
        <v>34</v>
      </c>
      <c r="B71" s="142" t="s">
        <v>35</v>
      </c>
      <c r="C71" s="73" t="s">
        <v>13</v>
      </c>
      <c r="D71" s="73" t="s">
        <v>16</v>
      </c>
      <c r="E71" s="74">
        <v>1700</v>
      </c>
      <c r="F71" s="49">
        <f t="shared" ref="F71:F72" si="103">E71*G71</f>
        <v>11900</v>
      </c>
      <c r="G71" s="73">
        <v>7</v>
      </c>
      <c r="H71" s="38"/>
      <c r="J71" s="72">
        <v>7</v>
      </c>
      <c r="K71" s="129">
        <f t="shared" si="84"/>
        <v>11900</v>
      </c>
      <c r="L71" s="88">
        <f t="shared" si="99"/>
        <v>0</v>
      </c>
      <c r="M71" s="49">
        <f t="shared" ref="M71:M72" si="104">F71-K71</f>
        <v>0</v>
      </c>
      <c r="N71" s="38"/>
      <c r="O71" s="135" t="s">
        <v>178</v>
      </c>
    </row>
    <row r="72" spans="1:15" s="21" customFormat="1">
      <c r="A72" s="10" t="s">
        <v>36</v>
      </c>
      <c r="B72" s="142" t="s">
        <v>37</v>
      </c>
      <c r="C72" s="76" t="s">
        <v>13</v>
      </c>
      <c r="D72" s="76" t="s">
        <v>16</v>
      </c>
      <c r="E72" s="77">
        <v>1900</v>
      </c>
      <c r="F72" s="49">
        <f t="shared" si="103"/>
        <v>3800</v>
      </c>
      <c r="G72" s="76">
        <v>2</v>
      </c>
      <c r="H72" s="38"/>
      <c r="J72" s="75">
        <v>2</v>
      </c>
      <c r="K72" s="129">
        <f t="shared" si="84"/>
        <v>3800</v>
      </c>
      <c r="L72" s="88">
        <f t="shared" si="99"/>
        <v>0</v>
      </c>
      <c r="M72" s="49">
        <f t="shared" si="104"/>
        <v>0</v>
      </c>
      <c r="N72" s="38"/>
      <c r="O72" s="135" t="s">
        <v>178</v>
      </c>
    </row>
    <row r="73" spans="1:15" s="21" customFormat="1">
      <c r="A73" s="10" t="s">
        <v>36</v>
      </c>
      <c r="B73" s="142" t="s">
        <v>37</v>
      </c>
      <c r="C73" s="24" t="s">
        <v>13</v>
      </c>
      <c r="D73" s="24" t="s">
        <v>16</v>
      </c>
      <c r="E73" s="52">
        <v>1000</v>
      </c>
      <c r="F73" s="49">
        <f t="shared" si="83"/>
        <v>12000</v>
      </c>
      <c r="G73" s="24">
        <v>12</v>
      </c>
      <c r="H73" s="38"/>
      <c r="J73" s="1">
        <v>12</v>
      </c>
      <c r="K73" s="129">
        <f t="shared" si="84"/>
        <v>12000</v>
      </c>
      <c r="L73" s="88">
        <f t="shared" si="99"/>
        <v>0</v>
      </c>
      <c r="M73" s="49">
        <f t="shared" si="86"/>
        <v>0</v>
      </c>
      <c r="N73" s="38"/>
      <c r="O73" s="135" t="s">
        <v>178</v>
      </c>
    </row>
    <row r="74" spans="1:15" s="21" customFormat="1">
      <c r="A74" s="88">
        <v>30199232</v>
      </c>
      <c r="B74" s="142" t="s">
        <v>38</v>
      </c>
      <c r="C74" s="24" t="s">
        <v>13</v>
      </c>
      <c r="D74" s="24" t="s">
        <v>17</v>
      </c>
      <c r="E74" s="52">
        <v>60</v>
      </c>
      <c r="F74" s="49">
        <f t="shared" si="83"/>
        <v>1200</v>
      </c>
      <c r="G74" s="24">
        <v>20</v>
      </c>
      <c r="H74" s="38"/>
      <c r="J74" s="1">
        <v>20</v>
      </c>
      <c r="K74" s="129">
        <f t="shared" si="84"/>
        <v>1200</v>
      </c>
      <c r="L74" s="1">
        <f t="shared" si="85"/>
        <v>0</v>
      </c>
      <c r="M74" s="49">
        <f t="shared" si="86"/>
        <v>0</v>
      </c>
      <c r="N74" s="38"/>
      <c r="O74" s="2"/>
    </row>
    <row r="75" spans="1:15" s="21" customFormat="1">
      <c r="A75" s="10" t="s">
        <v>236</v>
      </c>
      <c r="B75" s="136" t="s">
        <v>237</v>
      </c>
      <c r="C75" s="131" t="s">
        <v>13</v>
      </c>
      <c r="D75" s="131" t="s">
        <v>17</v>
      </c>
      <c r="E75" s="132">
        <v>100</v>
      </c>
      <c r="F75" s="49">
        <f t="shared" ref="F75" si="105">E75*G75</f>
        <v>400</v>
      </c>
      <c r="G75" s="131">
        <v>4</v>
      </c>
      <c r="H75" s="38"/>
      <c r="J75" s="129">
        <v>4</v>
      </c>
      <c r="K75" s="129">
        <f t="shared" si="84"/>
        <v>400</v>
      </c>
      <c r="L75" s="129">
        <f t="shared" ref="L75" si="106">G75-J75</f>
        <v>0</v>
      </c>
      <c r="M75" s="49">
        <f t="shared" ref="M75" si="107">F75-K75</f>
        <v>0</v>
      </c>
      <c r="N75" s="38"/>
      <c r="O75" s="128" t="s">
        <v>169</v>
      </c>
    </row>
    <row r="76" spans="1:15" s="21" customFormat="1">
      <c r="A76" s="10" t="s">
        <v>234</v>
      </c>
      <c r="B76" s="136" t="s">
        <v>235</v>
      </c>
      <c r="C76" s="131" t="s">
        <v>13</v>
      </c>
      <c r="D76" s="131" t="s">
        <v>17</v>
      </c>
      <c r="E76" s="132">
        <v>550</v>
      </c>
      <c r="F76" s="49">
        <f t="shared" ref="F76" si="108">E76*G76</f>
        <v>550</v>
      </c>
      <c r="G76" s="131">
        <v>1</v>
      </c>
      <c r="H76" s="38"/>
      <c r="J76" s="129">
        <v>1</v>
      </c>
      <c r="K76" s="129">
        <f t="shared" ref="K76" si="109">J76*E76</f>
        <v>550</v>
      </c>
      <c r="L76" s="129">
        <f t="shared" ref="L76" si="110">G76-J76</f>
        <v>0</v>
      </c>
      <c r="M76" s="49">
        <f t="shared" ref="M76" si="111">F76-K76</f>
        <v>0</v>
      </c>
      <c r="N76" s="38"/>
      <c r="O76" s="128" t="s">
        <v>169</v>
      </c>
    </row>
    <row r="77" spans="1:15" s="21" customFormat="1">
      <c r="A77" s="10" t="s">
        <v>39</v>
      </c>
      <c r="B77" s="142" t="s">
        <v>40</v>
      </c>
      <c r="C77" s="24" t="s">
        <v>13</v>
      </c>
      <c r="D77" s="24" t="s">
        <v>17</v>
      </c>
      <c r="E77" s="52">
        <v>100</v>
      </c>
      <c r="F77" s="49">
        <f t="shared" si="83"/>
        <v>2000</v>
      </c>
      <c r="G77" s="24">
        <v>20</v>
      </c>
      <c r="H77" s="38"/>
      <c r="J77" s="1">
        <v>20</v>
      </c>
      <c r="K77" s="129">
        <f t="shared" si="84"/>
        <v>2000</v>
      </c>
      <c r="L77" s="1">
        <f t="shared" si="85"/>
        <v>0</v>
      </c>
      <c r="M77" s="49">
        <f t="shared" si="86"/>
        <v>0</v>
      </c>
      <c r="N77" s="38"/>
      <c r="O77" s="2"/>
    </row>
    <row r="78" spans="1:15" s="21" customFormat="1">
      <c r="A78" s="10" t="s">
        <v>41</v>
      </c>
      <c r="B78" s="136" t="s">
        <v>42</v>
      </c>
      <c r="C78" s="24" t="s">
        <v>13</v>
      </c>
      <c r="D78" s="24" t="s">
        <v>17</v>
      </c>
      <c r="E78" s="52">
        <v>250</v>
      </c>
      <c r="F78" s="49">
        <f t="shared" si="83"/>
        <v>1000</v>
      </c>
      <c r="G78" s="24">
        <v>4</v>
      </c>
      <c r="H78" s="38"/>
      <c r="J78" s="1">
        <v>4</v>
      </c>
      <c r="K78" s="129">
        <f t="shared" si="84"/>
        <v>1000</v>
      </c>
      <c r="L78" s="1">
        <f t="shared" si="85"/>
        <v>0</v>
      </c>
      <c r="M78" s="49">
        <f t="shared" si="86"/>
        <v>0</v>
      </c>
      <c r="N78" s="38"/>
      <c r="O78" s="135" t="s">
        <v>178</v>
      </c>
    </row>
    <row r="79" spans="1:15" s="21" customFormat="1">
      <c r="A79" s="10" t="s">
        <v>43</v>
      </c>
      <c r="B79" s="136" t="s">
        <v>44</v>
      </c>
      <c r="C79" s="131" t="s">
        <v>13</v>
      </c>
      <c r="D79" s="131" t="s">
        <v>17</v>
      </c>
      <c r="E79" s="132">
        <v>150</v>
      </c>
      <c r="F79" s="49">
        <f t="shared" ref="F79" si="112">E79*G79</f>
        <v>1950</v>
      </c>
      <c r="G79" s="131">
        <v>13</v>
      </c>
      <c r="H79" s="38"/>
      <c r="J79" s="129">
        <v>13</v>
      </c>
      <c r="K79" s="129">
        <f t="shared" ref="K79" si="113">J79*E79</f>
        <v>1950</v>
      </c>
      <c r="L79" s="129">
        <f t="shared" ref="L79" si="114">G79-J79</f>
        <v>0</v>
      </c>
      <c r="M79" s="49">
        <f t="shared" ref="M79" si="115">F79-K79</f>
        <v>0</v>
      </c>
      <c r="N79" s="38"/>
      <c r="O79" s="135" t="s">
        <v>178</v>
      </c>
    </row>
    <row r="80" spans="1:15" s="21" customFormat="1">
      <c r="A80" s="10" t="s">
        <v>43</v>
      </c>
      <c r="B80" s="136" t="s">
        <v>44</v>
      </c>
      <c r="C80" s="24" t="s">
        <v>13</v>
      </c>
      <c r="D80" s="24" t="s">
        <v>17</v>
      </c>
      <c r="E80" s="52">
        <v>170</v>
      </c>
      <c r="F80" s="49">
        <f t="shared" si="83"/>
        <v>850</v>
      </c>
      <c r="G80" s="24">
        <v>5</v>
      </c>
      <c r="H80" s="38"/>
      <c r="J80" s="1">
        <v>5</v>
      </c>
      <c r="K80" s="129">
        <f t="shared" si="84"/>
        <v>850</v>
      </c>
      <c r="L80" s="1">
        <f t="shared" si="85"/>
        <v>0</v>
      </c>
      <c r="M80" s="49">
        <f t="shared" si="86"/>
        <v>0</v>
      </c>
      <c r="N80" s="38"/>
      <c r="O80" s="128" t="s">
        <v>169</v>
      </c>
    </row>
    <row r="81" spans="1:15" s="21" customFormat="1" ht="25.5">
      <c r="A81" s="10" t="s">
        <v>45</v>
      </c>
      <c r="B81" s="142" t="s">
        <v>46</v>
      </c>
      <c r="C81" s="24" t="s">
        <v>13</v>
      </c>
      <c r="D81" s="24" t="s">
        <v>16</v>
      </c>
      <c r="E81" s="52">
        <v>170</v>
      </c>
      <c r="F81" s="49">
        <f t="shared" si="83"/>
        <v>2210</v>
      </c>
      <c r="G81" s="24">
        <v>13</v>
      </c>
      <c r="H81" s="38"/>
      <c r="J81" s="1">
        <v>13</v>
      </c>
      <c r="K81" s="129">
        <f t="shared" si="84"/>
        <v>2210</v>
      </c>
      <c r="L81" s="1">
        <f t="shared" si="85"/>
        <v>0</v>
      </c>
      <c r="M81" s="49">
        <f t="shared" si="86"/>
        <v>0</v>
      </c>
      <c r="N81" s="38"/>
      <c r="O81" s="128" t="s">
        <v>169</v>
      </c>
    </row>
    <row r="82" spans="1:15" s="21" customFormat="1" ht="25.5">
      <c r="A82" s="10">
        <v>30197111</v>
      </c>
      <c r="B82" s="142" t="s">
        <v>47</v>
      </c>
      <c r="C82" s="24" t="s">
        <v>13</v>
      </c>
      <c r="D82" s="24" t="s">
        <v>16</v>
      </c>
      <c r="E82" s="52">
        <v>100</v>
      </c>
      <c r="F82" s="49">
        <f t="shared" si="83"/>
        <v>1100</v>
      </c>
      <c r="G82" s="24">
        <v>11</v>
      </c>
      <c r="H82" s="38"/>
      <c r="J82" s="1">
        <v>11</v>
      </c>
      <c r="K82" s="129">
        <f t="shared" si="84"/>
        <v>1100</v>
      </c>
      <c r="L82" s="1">
        <f t="shared" si="85"/>
        <v>0</v>
      </c>
      <c r="M82" s="49">
        <f t="shared" si="86"/>
        <v>0</v>
      </c>
      <c r="N82" s="38"/>
      <c r="O82" s="128" t="s">
        <v>169</v>
      </c>
    </row>
    <row r="83" spans="1:15" s="21" customFormat="1" ht="25.5">
      <c r="A83" s="10">
        <v>30199420</v>
      </c>
      <c r="B83" s="142" t="s">
        <v>48</v>
      </c>
      <c r="C83" s="131" t="s">
        <v>13</v>
      </c>
      <c r="D83" s="129" t="s">
        <v>16</v>
      </c>
      <c r="E83" s="49">
        <v>250</v>
      </c>
      <c r="F83" s="49">
        <f t="shared" ref="F83" si="116">E83*G83</f>
        <v>250</v>
      </c>
      <c r="G83" s="129">
        <v>1</v>
      </c>
      <c r="H83" s="38"/>
      <c r="J83" s="129">
        <v>1</v>
      </c>
      <c r="K83" s="129">
        <f t="shared" ref="K83" si="117">J83*E83</f>
        <v>250</v>
      </c>
      <c r="L83" s="129">
        <f t="shared" ref="L83" si="118">G83-J83</f>
        <v>0</v>
      </c>
      <c r="M83" s="49">
        <f t="shared" ref="M83" si="119">F83-K83</f>
        <v>0</v>
      </c>
      <c r="N83" s="38"/>
      <c r="O83" s="128" t="s">
        <v>169</v>
      </c>
    </row>
    <row r="84" spans="1:15" s="21" customFormat="1" ht="25.5">
      <c r="A84" s="10">
        <v>30199420</v>
      </c>
      <c r="B84" s="142" t="s">
        <v>48</v>
      </c>
      <c r="C84" s="24" t="s">
        <v>13</v>
      </c>
      <c r="D84" s="1" t="s">
        <v>16</v>
      </c>
      <c r="E84" s="49">
        <v>300</v>
      </c>
      <c r="F84" s="49">
        <f t="shared" si="83"/>
        <v>600</v>
      </c>
      <c r="G84" s="1">
        <v>2</v>
      </c>
      <c r="H84" s="38"/>
      <c r="J84" s="1">
        <v>2</v>
      </c>
      <c r="K84" s="129">
        <f t="shared" si="84"/>
        <v>600</v>
      </c>
      <c r="L84" s="1">
        <f t="shared" si="85"/>
        <v>0</v>
      </c>
      <c r="M84" s="49">
        <f t="shared" si="86"/>
        <v>0</v>
      </c>
      <c r="N84" s="38"/>
      <c r="O84" s="2"/>
    </row>
    <row r="85" spans="1:15" s="21" customFormat="1" ht="25.5">
      <c r="A85" s="10">
        <v>30199420</v>
      </c>
      <c r="B85" s="142" t="s">
        <v>48</v>
      </c>
      <c r="C85" s="177" t="s">
        <v>13</v>
      </c>
      <c r="D85" s="176" t="s">
        <v>16</v>
      </c>
      <c r="E85" s="49">
        <v>150</v>
      </c>
      <c r="F85" s="49">
        <f>E85*G85</f>
        <v>450</v>
      </c>
      <c r="G85" s="176">
        <v>3</v>
      </c>
      <c r="H85" s="38"/>
      <c r="J85" s="176">
        <v>3</v>
      </c>
      <c r="K85" s="176">
        <f t="shared" ref="K85" si="120">J85*E85</f>
        <v>450</v>
      </c>
      <c r="L85" s="176">
        <f t="shared" si="85"/>
        <v>0</v>
      </c>
      <c r="M85" s="49">
        <f t="shared" si="86"/>
        <v>0</v>
      </c>
      <c r="N85" s="38"/>
      <c r="O85" s="135" t="s">
        <v>178</v>
      </c>
    </row>
    <row r="86" spans="1:15" s="21" customFormat="1" ht="25.5">
      <c r="A86" s="10">
        <v>30199420</v>
      </c>
      <c r="B86" s="142" t="s">
        <v>48</v>
      </c>
      <c r="C86" s="102" t="s">
        <v>13</v>
      </c>
      <c r="D86" s="101" t="s">
        <v>16</v>
      </c>
      <c r="E86" s="49">
        <v>200</v>
      </c>
      <c r="F86" s="49">
        <f>E86*G86</f>
        <v>1600</v>
      </c>
      <c r="G86" s="101">
        <v>8</v>
      </c>
      <c r="H86" s="38"/>
      <c r="J86" s="101">
        <v>8</v>
      </c>
      <c r="K86" s="129">
        <f t="shared" si="84"/>
        <v>1600</v>
      </c>
      <c r="L86" s="101">
        <f t="shared" ref="L86" si="121">G86-J86</f>
        <v>0</v>
      </c>
      <c r="M86" s="49">
        <f t="shared" ref="M86" si="122">F86-K86</f>
        <v>0</v>
      </c>
      <c r="N86" s="38"/>
      <c r="O86" s="135" t="s">
        <v>178</v>
      </c>
    </row>
    <row r="87" spans="1:15" s="21" customFormat="1">
      <c r="A87" s="10" t="s">
        <v>233</v>
      </c>
      <c r="B87" s="142" t="s">
        <v>49</v>
      </c>
      <c r="C87" s="76" t="s">
        <v>13</v>
      </c>
      <c r="D87" s="75" t="s">
        <v>16</v>
      </c>
      <c r="E87" s="49">
        <v>100</v>
      </c>
      <c r="F87" s="49">
        <f t="shared" ref="F87" si="123">E87*G87</f>
        <v>600</v>
      </c>
      <c r="G87" s="75">
        <v>6</v>
      </c>
      <c r="H87" s="38"/>
      <c r="J87" s="75">
        <v>6</v>
      </c>
      <c r="K87" s="129">
        <f t="shared" si="84"/>
        <v>600</v>
      </c>
      <c r="L87" s="75">
        <f t="shared" ref="L87" si="124">G87-J87</f>
        <v>0</v>
      </c>
      <c r="M87" s="49">
        <f t="shared" ref="M87" si="125">F87-K87</f>
        <v>0</v>
      </c>
      <c r="N87" s="38"/>
      <c r="O87" s="135" t="s">
        <v>178</v>
      </c>
    </row>
    <row r="88" spans="1:15" s="21" customFormat="1">
      <c r="A88" s="10" t="s">
        <v>233</v>
      </c>
      <c r="B88" s="142" t="s">
        <v>49</v>
      </c>
      <c r="C88" s="131" t="s">
        <v>13</v>
      </c>
      <c r="D88" s="129" t="s">
        <v>16</v>
      </c>
      <c r="E88" s="49">
        <v>250</v>
      </c>
      <c r="F88" s="49">
        <f t="shared" ref="F88:F89" si="126">E88*G88</f>
        <v>750</v>
      </c>
      <c r="G88" s="129">
        <v>3</v>
      </c>
      <c r="H88" s="38"/>
      <c r="J88" s="129">
        <v>3</v>
      </c>
      <c r="K88" s="129">
        <f t="shared" ref="K88:K89" si="127">J88*E88</f>
        <v>750</v>
      </c>
      <c r="L88" s="129">
        <f t="shared" ref="L88:L89" si="128">G88-J88</f>
        <v>0</v>
      </c>
      <c r="M88" s="49">
        <f t="shared" ref="M88:M89" si="129">F88-K88</f>
        <v>0</v>
      </c>
      <c r="N88" s="38"/>
      <c r="O88" s="128" t="s">
        <v>169</v>
      </c>
    </row>
    <row r="89" spans="1:15" s="21" customFormat="1">
      <c r="A89" s="10" t="s">
        <v>233</v>
      </c>
      <c r="B89" s="142" t="s">
        <v>49</v>
      </c>
      <c r="C89" s="131" t="s">
        <v>13</v>
      </c>
      <c r="D89" s="129" t="s">
        <v>16</v>
      </c>
      <c r="E89" s="49">
        <v>170</v>
      </c>
      <c r="F89" s="49">
        <f t="shared" si="126"/>
        <v>680</v>
      </c>
      <c r="G89" s="129">
        <v>4</v>
      </c>
      <c r="H89" s="38"/>
      <c r="J89" s="129">
        <v>4</v>
      </c>
      <c r="K89" s="129">
        <f t="shared" si="127"/>
        <v>680</v>
      </c>
      <c r="L89" s="129">
        <f t="shared" si="128"/>
        <v>0</v>
      </c>
      <c r="M89" s="49">
        <f t="shared" si="129"/>
        <v>0</v>
      </c>
      <c r="N89" s="38"/>
      <c r="O89" s="128" t="s">
        <v>169</v>
      </c>
    </row>
    <row r="90" spans="1:15" s="21" customFormat="1">
      <c r="A90" s="10" t="s">
        <v>233</v>
      </c>
      <c r="B90" s="142" t="s">
        <v>49</v>
      </c>
      <c r="C90" s="131" t="s">
        <v>13</v>
      </c>
      <c r="D90" s="129" t="s">
        <v>16</v>
      </c>
      <c r="E90" s="49">
        <v>150</v>
      </c>
      <c r="F90" s="49">
        <f t="shared" ref="F90" si="130">E90*G90</f>
        <v>1650</v>
      </c>
      <c r="G90" s="129">
        <v>11</v>
      </c>
      <c r="H90" s="38"/>
      <c r="J90" s="129">
        <v>11</v>
      </c>
      <c r="K90" s="129">
        <f t="shared" ref="K90" si="131">J90*E90</f>
        <v>1650</v>
      </c>
      <c r="L90" s="129">
        <f t="shared" ref="L90" si="132">G90-J90</f>
        <v>0</v>
      </c>
      <c r="M90" s="49">
        <f t="shared" ref="M90" si="133">F90-K90</f>
        <v>0</v>
      </c>
      <c r="N90" s="38"/>
      <c r="O90" s="128" t="s">
        <v>169</v>
      </c>
    </row>
    <row r="91" spans="1:15" s="21" customFormat="1">
      <c r="A91" s="10">
        <v>30192230</v>
      </c>
      <c r="B91" s="142" t="s">
        <v>50</v>
      </c>
      <c r="C91" s="79" t="s">
        <v>13</v>
      </c>
      <c r="D91" s="78" t="s">
        <v>17</v>
      </c>
      <c r="E91" s="49">
        <v>100</v>
      </c>
      <c r="F91" s="49">
        <f t="shared" ref="F91" si="134">E91*G91</f>
        <v>600</v>
      </c>
      <c r="G91" s="78">
        <v>6</v>
      </c>
      <c r="H91" s="38"/>
      <c r="J91" s="78">
        <v>6</v>
      </c>
      <c r="K91" s="129">
        <f t="shared" si="84"/>
        <v>600</v>
      </c>
      <c r="L91" s="78">
        <f t="shared" ref="L91" si="135">G91-J91</f>
        <v>0</v>
      </c>
      <c r="M91" s="49">
        <f t="shared" ref="M91" si="136">F91-K91</f>
        <v>0</v>
      </c>
      <c r="N91" s="38"/>
      <c r="O91" s="135" t="s">
        <v>178</v>
      </c>
    </row>
    <row r="92" spans="1:15" s="21" customFormat="1">
      <c r="A92" s="10">
        <v>30192230</v>
      </c>
      <c r="B92" s="142" t="s">
        <v>50</v>
      </c>
      <c r="C92" s="79" t="s">
        <v>13</v>
      </c>
      <c r="D92" s="78" t="s">
        <v>17</v>
      </c>
      <c r="E92" s="49">
        <v>150</v>
      </c>
      <c r="F92" s="49">
        <f t="shared" ref="F92" si="137">E92*G92</f>
        <v>450</v>
      </c>
      <c r="G92" s="78">
        <v>3</v>
      </c>
      <c r="H92" s="38"/>
      <c r="J92" s="78">
        <v>3</v>
      </c>
      <c r="K92" s="129">
        <f t="shared" si="84"/>
        <v>450</v>
      </c>
      <c r="L92" s="78">
        <f t="shared" ref="L92" si="138">G92-J92</f>
        <v>0</v>
      </c>
      <c r="M92" s="49">
        <f t="shared" ref="M92" si="139">F92-K92</f>
        <v>0</v>
      </c>
      <c r="N92" s="38"/>
      <c r="O92" s="128" t="s">
        <v>169</v>
      </c>
    </row>
    <row r="93" spans="1:15" s="21" customFormat="1">
      <c r="A93" s="10">
        <v>30192230</v>
      </c>
      <c r="B93" s="142" t="s">
        <v>50</v>
      </c>
      <c r="C93" s="102" t="s">
        <v>13</v>
      </c>
      <c r="D93" s="101" t="s">
        <v>17</v>
      </c>
      <c r="E93" s="49">
        <v>450</v>
      </c>
      <c r="F93" s="49">
        <f t="shared" ref="F93" si="140">E93*G93</f>
        <v>1350</v>
      </c>
      <c r="G93" s="101">
        <v>3</v>
      </c>
      <c r="H93" s="38"/>
      <c r="J93" s="101">
        <v>3</v>
      </c>
      <c r="K93" s="129">
        <f t="shared" si="84"/>
        <v>1350</v>
      </c>
      <c r="L93" s="101">
        <f t="shared" ref="L93" si="141">G93-J93</f>
        <v>0</v>
      </c>
      <c r="M93" s="49">
        <f t="shared" ref="M93" si="142">F93-K93</f>
        <v>0</v>
      </c>
      <c r="N93" s="38"/>
      <c r="O93" s="128" t="s">
        <v>169</v>
      </c>
    </row>
    <row r="94" spans="1:15" s="21" customFormat="1">
      <c r="A94" s="10" t="s">
        <v>325</v>
      </c>
      <c r="B94" s="142" t="s">
        <v>328</v>
      </c>
      <c r="C94" s="89" t="s">
        <v>13</v>
      </c>
      <c r="D94" s="88" t="s">
        <v>17</v>
      </c>
      <c r="E94" s="49">
        <v>300</v>
      </c>
      <c r="F94" s="49">
        <f t="shared" ref="F94:F95" si="143">E94*G94</f>
        <v>1200</v>
      </c>
      <c r="G94" s="88">
        <v>4</v>
      </c>
      <c r="H94" s="38"/>
      <c r="J94" s="34">
        <v>4</v>
      </c>
      <c r="K94" s="129">
        <f t="shared" si="84"/>
        <v>1200</v>
      </c>
      <c r="L94" s="88">
        <f t="shared" ref="L94:L95" si="144">G94-J94</f>
        <v>0</v>
      </c>
      <c r="M94" s="49">
        <f t="shared" ref="M94:M95" si="145">F94-K94</f>
        <v>0</v>
      </c>
      <c r="N94" s="38"/>
      <c r="O94" s="135" t="s">
        <v>178</v>
      </c>
    </row>
    <row r="95" spans="1:15" s="21" customFormat="1">
      <c r="A95" s="10" t="s">
        <v>325</v>
      </c>
      <c r="B95" s="142" t="s">
        <v>326</v>
      </c>
      <c r="C95" s="102" t="s">
        <v>13</v>
      </c>
      <c r="D95" s="101" t="s">
        <v>17</v>
      </c>
      <c r="E95" s="49">
        <v>300</v>
      </c>
      <c r="F95" s="49">
        <f t="shared" si="143"/>
        <v>600</v>
      </c>
      <c r="G95" s="101">
        <v>2</v>
      </c>
      <c r="H95" s="38"/>
      <c r="J95" s="101">
        <v>2</v>
      </c>
      <c r="K95" s="129">
        <f t="shared" si="84"/>
        <v>600</v>
      </c>
      <c r="L95" s="101">
        <f t="shared" si="144"/>
        <v>0</v>
      </c>
      <c r="M95" s="49">
        <f t="shared" si="145"/>
        <v>0</v>
      </c>
      <c r="N95" s="38"/>
      <c r="O95" s="135" t="s">
        <v>178</v>
      </c>
    </row>
    <row r="96" spans="1:15" s="21" customFormat="1">
      <c r="A96" s="10" t="s">
        <v>325</v>
      </c>
      <c r="B96" s="142" t="s">
        <v>327</v>
      </c>
      <c r="C96" s="181" t="s">
        <v>13</v>
      </c>
      <c r="D96" s="180" t="s">
        <v>17</v>
      </c>
      <c r="E96" s="49">
        <v>100</v>
      </c>
      <c r="F96" s="49">
        <f t="shared" ref="F96" si="146">E96*G96</f>
        <v>400</v>
      </c>
      <c r="G96" s="180">
        <v>4</v>
      </c>
      <c r="H96" s="38"/>
      <c r="J96" s="180">
        <v>4</v>
      </c>
      <c r="K96" s="180">
        <f t="shared" ref="K96" si="147">J96*E96</f>
        <v>400</v>
      </c>
      <c r="L96" s="180">
        <f t="shared" ref="L96" si="148">G96-J96</f>
        <v>0</v>
      </c>
      <c r="M96" s="49">
        <f t="shared" ref="M96" si="149">F96-K96</f>
        <v>0</v>
      </c>
      <c r="N96" s="38"/>
      <c r="O96" s="135" t="s">
        <v>178</v>
      </c>
    </row>
    <row r="97" spans="1:15" s="21" customFormat="1">
      <c r="A97" s="10" t="s">
        <v>299</v>
      </c>
      <c r="B97" s="142" t="s">
        <v>300</v>
      </c>
      <c r="C97" s="177" t="s">
        <v>13</v>
      </c>
      <c r="D97" s="176" t="s">
        <v>17</v>
      </c>
      <c r="E97" s="49">
        <v>650</v>
      </c>
      <c r="F97" s="49">
        <f t="shared" ref="F97" si="150">E97*G97</f>
        <v>650</v>
      </c>
      <c r="G97" s="176">
        <v>1</v>
      </c>
      <c r="H97" s="38"/>
      <c r="J97" s="176">
        <v>1</v>
      </c>
      <c r="K97" s="176">
        <f t="shared" si="84"/>
        <v>650</v>
      </c>
      <c r="L97" s="176">
        <f t="shared" ref="L97" si="151">G97-J97</f>
        <v>0</v>
      </c>
      <c r="M97" s="49">
        <f t="shared" ref="M97" si="152">F97-K97</f>
        <v>0</v>
      </c>
      <c r="N97" s="38"/>
      <c r="O97" s="135" t="s">
        <v>178</v>
      </c>
    </row>
    <row r="98" spans="1:15" s="21" customFormat="1">
      <c r="A98" s="10" t="s">
        <v>299</v>
      </c>
      <c r="B98" s="142" t="s">
        <v>300</v>
      </c>
      <c r="C98" s="177" t="s">
        <v>13</v>
      </c>
      <c r="D98" s="176" t="s">
        <v>17</v>
      </c>
      <c r="E98" s="49">
        <v>180</v>
      </c>
      <c r="F98" s="49">
        <f t="shared" ref="F98" si="153">E98*G98</f>
        <v>180</v>
      </c>
      <c r="G98" s="176">
        <v>1</v>
      </c>
      <c r="H98" s="38"/>
      <c r="J98" s="176">
        <v>1</v>
      </c>
      <c r="K98" s="176">
        <f t="shared" ref="K98" si="154">J98*E98</f>
        <v>180</v>
      </c>
      <c r="L98" s="176">
        <f t="shared" ref="L98" si="155">G98-J98</f>
        <v>0</v>
      </c>
      <c r="M98" s="49">
        <f t="shared" ref="M98" si="156">F98-K98</f>
        <v>0</v>
      </c>
      <c r="N98" s="38"/>
      <c r="O98" s="135" t="s">
        <v>178</v>
      </c>
    </row>
    <row r="99" spans="1:15" s="21" customFormat="1" ht="25.5">
      <c r="A99" s="10" t="s">
        <v>329</v>
      </c>
      <c r="B99" s="142" t="s">
        <v>330</v>
      </c>
      <c r="C99" s="181" t="s">
        <v>13</v>
      </c>
      <c r="D99" s="180" t="s">
        <v>17</v>
      </c>
      <c r="E99" s="49">
        <v>30</v>
      </c>
      <c r="F99" s="49">
        <f t="shared" ref="F99" si="157">E99*G99</f>
        <v>630</v>
      </c>
      <c r="G99" s="180">
        <v>21</v>
      </c>
      <c r="H99" s="38"/>
      <c r="J99" s="180">
        <v>21</v>
      </c>
      <c r="K99" s="180">
        <f t="shared" ref="K99" si="158">J99*E99</f>
        <v>630</v>
      </c>
      <c r="L99" s="180">
        <f t="shared" ref="L99" si="159">G99-J99</f>
        <v>0</v>
      </c>
      <c r="M99" s="49">
        <f t="shared" ref="M99" si="160">F99-K99</f>
        <v>0</v>
      </c>
      <c r="N99" s="38"/>
      <c r="O99" s="135" t="s">
        <v>178</v>
      </c>
    </row>
    <row r="100" spans="1:15" s="21" customFormat="1">
      <c r="A100" s="10" t="s">
        <v>51</v>
      </c>
      <c r="B100" s="136" t="s">
        <v>52</v>
      </c>
      <c r="C100" s="24" t="s">
        <v>13</v>
      </c>
      <c r="D100" s="1" t="s">
        <v>17</v>
      </c>
      <c r="E100" s="49">
        <v>300</v>
      </c>
      <c r="F100" s="49">
        <f t="shared" si="83"/>
        <v>1500</v>
      </c>
      <c r="G100" s="1">
        <v>5</v>
      </c>
      <c r="H100" s="38"/>
      <c r="J100" s="1">
        <v>5</v>
      </c>
      <c r="K100" s="129">
        <f t="shared" si="84"/>
        <v>1500</v>
      </c>
      <c r="L100" s="1">
        <f t="shared" si="85"/>
        <v>0</v>
      </c>
      <c r="M100" s="49">
        <f t="shared" si="86"/>
        <v>0</v>
      </c>
      <c r="N100" s="38"/>
      <c r="O100" s="2"/>
    </row>
    <row r="101" spans="1:15" s="21" customFormat="1" ht="25.5">
      <c r="A101" s="10" t="s">
        <v>53</v>
      </c>
      <c r="B101" s="142" t="s">
        <v>54</v>
      </c>
      <c r="C101" s="102" t="s">
        <v>13</v>
      </c>
      <c r="D101" s="101" t="s">
        <v>16</v>
      </c>
      <c r="E101" s="49">
        <v>100</v>
      </c>
      <c r="F101" s="49">
        <f t="shared" ref="F101" si="161">E101*G101</f>
        <v>400</v>
      </c>
      <c r="G101" s="101">
        <v>4</v>
      </c>
      <c r="H101" s="38"/>
      <c r="J101" s="101">
        <v>4</v>
      </c>
      <c r="K101" s="129">
        <f t="shared" si="84"/>
        <v>400</v>
      </c>
      <c r="L101" s="101">
        <f t="shared" ref="L101" si="162">G101-J101</f>
        <v>0</v>
      </c>
      <c r="M101" s="49">
        <f t="shared" ref="M101" si="163">F101-K101</f>
        <v>0</v>
      </c>
      <c r="N101" s="38"/>
      <c r="O101" s="135" t="s">
        <v>178</v>
      </c>
    </row>
    <row r="102" spans="1:15" s="21" customFormat="1">
      <c r="A102" s="10" t="s">
        <v>58</v>
      </c>
      <c r="B102" s="145" t="s">
        <v>179</v>
      </c>
      <c r="C102" s="177" t="s">
        <v>13</v>
      </c>
      <c r="D102" s="176" t="s">
        <v>17</v>
      </c>
      <c r="E102" s="49">
        <v>800</v>
      </c>
      <c r="F102" s="49">
        <f t="shared" ref="F102" si="164">E102*G102</f>
        <v>800</v>
      </c>
      <c r="G102" s="176">
        <v>1</v>
      </c>
      <c r="H102" s="38"/>
      <c r="J102" s="176">
        <v>1</v>
      </c>
      <c r="K102" s="176">
        <f t="shared" ref="K102" si="165">J102*E102</f>
        <v>800</v>
      </c>
      <c r="L102" s="176">
        <f t="shared" ref="L102" si="166">G102-J102</f>
        <v>0</v>
      </c>
      <c r="M102" s="49">
        <f t="shared" ref="M102" si="167">F102-K102</f>
        <v>0</v>
      </c>
      <c r="N102" s="38"/>
      <c r="O102" s="135" t="s">
        <v>178</v>
      </c>
    </row>
    <row r="103" spans="1:15" s="21" customFormat="1">
      <c r="A103" s="10" t="s">
        <v>58</v>
      </c>
      <c r="B103" s="145" t="s">
        <v>179</v>
      </c>
      <c r="C103" s="76" t="s">
        <v>13</v>
      </c>
      <c r="D103" s="75" t="s">
        <v>17</v>
      </c>
      <c r="E103" s="49">
        <v>970</v>
      </c>
      <c r="F103" s="49">
        <f t="shared" ref="F103:F104" si="168">E103*G103</f>
        <v>1940</v>
      </c>
      <c r="G103" s="75">
        <v>2</v>
      </c>
      <c r="H103" s="38"/>
      <c r="J103" s="75">
        <v>2</v>
      </c>
      <c r="K103" s="129">
        <f t="shared" si="84"/>
        <v>1940</v>
      </c>
      <c r="L103" s="75">
        <f t="shared" ref="L103:L104" si="169">G103-J103</f>
        <v>0</v>
      </c>
      <c r="M103" s="49">
        <f t="shared" ref="M103:M104" si="170">F103-K103</f>
        <v>0</v>
      </c>
      <c r="N103" s="38"/>
      <c r="O103" s="135" t="s">
        <v>178</v>
      </c>
    </row>
    <row r="104" spans="1:15" s="21" customFormat="1">
      <c r="A104" s="10" t="s">
        <v>222</v>
      </c>
      <c r="B104" s="142" t="s">
        <v>223</v>
      </c>
      <c r="C104" s="131" t="s">
        <v>13</v>
      </c>
      <c r="D104" s="129" t="s">
        <v>17</v>
      </c>
      <c r="E104" s="49">
        <v>1800</v>
      </c>
      <c r="F104" s="49">
        <f t="shared" si="168"/>
        <v>5400</v>
      </c>
      <c r="G104" s="129">
        <v>3</v>
      </c>
      <c r="H104" s="38"/>
      <c r="J104" s="129">
        <v>3</v>
      </c>
      <c r="K104" s="129">
        <f t="shared" si="84"/>
        <v>5400</v>
      </c>
      <c r="L104" s="129">
        <f t="shared" si="169"/>
        <v>0</v>
      </c>
      <c r="M104" s="49">
        <f t="shared" si="170"/>
        <v>0</v>
      </c>
      <c r="N104" s="38"/>
      <c r="O104" s="128" t="s">
        <v>169</v>
      </c>
    </row>
    <row r="105" spans="1:15" s="21" customFormat="1">
      <c r="A105" s="10" t="s">
        <v>59</v>
      </c>
      <c r="B105" s="142" t="s">
        <v>60</v>
      </c>
      <c r="C105" s="76" t="s">
        <v>13</v>
      </c>
      <c r="D105" s="75" t="s">
        <v>17</v>
      </c>
      <c r="E105" s="49">
        <v>900</v>
      </c>
      <c r="F105" s="49">
        <f t="shared" ref="F105:F106" si="171">E105*G105</f>
        <v>3600</v>
      </c>
      <c r="G105" s="75">
        <v>4</v>
      </c>
      <c r="H105" s="38"/>
      <c r="J105" s="75">
        <v>1</v>
      </c>
      <c r="K105" s="129">
        <f t="shared" si="84"/>
        <v>900</v>
      </c>
      <c r="L105" s="75">
        <f t="shared" ref="L105:L106" si="172">G105-J105</f>
        <v>3</v>
      </c>
      <c r="M105" s="49">
        <f t="shared" ref="M105:M106" si="173">F105-K105</f>
        <v>2700</v>
      </c>
      <c r="N105" s="38"/>
      <c r="O105" s="135" t="s">
        <v>178</v>
      </c>
    </row>
    <row r="106" spans="1:15" s="21" customFormat="1">
      <c r="A106" s="10" t="s">
        <v>59</v>
      </c>
      <c r="B106" s="142" t="s">
        <v>60</v>
      </c>
      <c r="C106" s="131" t="s">
        <v>13</v>
      </c>
      <c r="D106" s="129" t="s">
        <v>17</v>
      </c>
      <c r="E106" s="49">
        <v>380</v>
      </c>
      <c r="F106" s="49">
        <f t="shared" si="171"/>
        <v>380</v>
      </c>
      <c r="G106" s="129">
        <v>1</v>
      </c>
      <c r="H106" s="38"/>
      <c r="J106" s="129">
        <v>1</v>
      </c>
      <c r="K106" s="129">
        <f t="shared" si="84"/>
        <v>380</v>
      </c>
      <c r="L106" s="129">
        <f t="shared" si="172"/>
        <v>0</v>
      </c>
      <c r="M106" s="49">
        <f t="shared" si="173"/>
        <v>0</v>
      </c>
      <c r="N106" s="38"/>
      <c r="O106" s="128" t="s">
        <v>169</v>
      </c>
    </row>
    <row r="107" spans="1:15" s="21" customFormat="1">
      <c r="A107" s="10" t="s">
        <v>59</v>
      </c>
      <c r="B107" s="142" t="s">
        <v>60</v>
      </c>
      <c r="C107" s="131" t="s">
        <v>13</v>
      </c>
      <c r="D107" s="129" t="s">
        <v>17</v>
      </c>
      <c r="E107" s="49">
        <v>950</v>
      </c>
      <c r="F107" s="49">
        <f t="shared" ref="F107" si="174">E107*G107</f>
        <v>5700</v>
      </c>
      <c r="G107" s="129">
        <v>6</v>
      </c>
      <c r="H107" s="38"/>
      <c r="J107" s="129">
        <v>6</v>
      </c>
      <c r="K107" s="129">
        <f t="shared" ref="K107" si="175">J107*E107</f>
        <v>5700</v>
      </c>
      <c r="L107" s="129">
        <f t="shared" ref="L107" si="176">G107-J107</f>
        <v>0</v>
      </c>
      <c r="M107" s="49">
        <f t="shared" ref="M107" si="177">F107-K107</f>
        <v>0</v>
      </c>
      <c r="N107" s="38"/>
      <c r="O107" s="128" t="s">
        <v>169</v>
      </c>
    </row>
    <row r="108" spans="1:15" s="21" customFormat="1">
      <c r="A108" s="10" t="s">
        <v>59</v>
      </c>
      <c r="B108" s="142" t="s">
        <v>60</v>
      </c>
      <c r="C108" s="131" t="s">
        <v>13</v>
      </c>
      <c r="D108" s="129" t="s">
        <v>17</v>
      </c>
      <c r="E108" s="49">
        <v>80</v>
      </c>
      <c r="F108" s="49">
        <f t="shared" ref="F108" si="178">E108*G108</f>
        <v>400</v>
      </c>
      <c r="G108" s="129">
        <v>5</v>
      </c>
      <c r="H108" s="38"/>
      <c r="J108" s="129">
        <v>5</v>
      </c>
      <c r="K108" s="129">
        <f t="shared" ref="K108" si="179">J108*E108</f>
        <v>400</v>
      </c>
      <c r="L108" s="129">
        <f t="shared" ref="L108" si="180">G108-J108</f>
        <v>0</v>
      </c>
      <c r="M108" s="49">
        <f t="shared" ref="M108" si="181">F108-K108</f>
        <v>0</v>
      </c>
      <c r="N108" s="38"/>
      <c r="O108" s="128" t="s">
        <v>169</v>
      </c>
    </row>
    <row r="109" spans="1:15" s="21" customFormat="1">
      <c r="A109" s="10" t="s">
        <v>59</v>
      </c>
      <c r="B109" s="142" t="s">
        <v>60</v>
      </c>
      <c r="C109" s="47" t="s">
        <v>13</v>
      </c>
      <c r="D109" s="46" t="s">
        <v>17</v>
      </c>
      <c r="E109" s="49">
        <v>850</v>
      </c>
      <c r="F109" s="49">
        <f t="shared" ref="F109:F111" si="182">E109*G109</f>
        <v>5950</v>
      </c>
      <c r="G109" s="46">
        <v>7</v>
      </c>
      <c r="H109" s="38"/>
      <c r="J109" s="46">
        <v>1</v>
      </c>
      <c r="K109" s="129">
        <f t="shared" si="84"/>
        <v>850</v>
      </c>
      <c r="L109" s="46">
        <f t="shared" ref="L109:L111" si="183">G109-J109</f>
        <v>6</v>
      </c>
      <c r="M109" s="49">
        <f t="shared" ref="M109:M111" si="184">F109-K109</f>
        <v>5100</v>
      </c>
      <c r="N109" s="38"/>
      <c r="O109" s="2"/>
    </row>
    <row r="110" spans="1:15" s="21" customFormat="1">
      <c r="A110" s="10" t="s">
        <v>59</v>
      </c>
      <c r="B110" s="142" t="s">
        <v>60</v>
      </c>
      <c r="C110" s="131" t="s">
        <v>13</v>
      </c>
      <c r="D110" s="129" t="s">
        <v>17</v>
      </c>
      <c r="E110" s="49">
        <v>600</v>
      </c>
      <c r="F110" s="49">
        <f t="shared" ref="F110" si="185">E110*G110</f>
        <v>1800</v>
      </c>
      <c r="G110" s="129">
        <v>3</v>
      </c>
      <c r="H110" s="38"/>
      <c r="J110" s="129">
        <v>3</v>
      </c>
      <c r="K110" s="129">
        <f t="shared" ref="K110" si="186">J110*E110</f>
        <v>1800</v>
      </c>
      <c r="L110" s="129">
        <f t="shared" ref="L110" si="187">G110-J110</f>
        <v>0</v>
      </c>
      <c r="M110" s="49">
        <f t="shared" ref="M110" si="188">F110-K110</f>
        <v>0</v>
      </c>
      <c r="N110" s="38"/>
      <c r="O110" s="128" t="s">
        <v>169</v>
      </c>
    </row>
    <row r="111" spans="1:15" s="21" customFormat="1">
      <c r="A111" s="10" t="s">
        <v>59</v>
      </c>
      <c r="B111" s="142" t="s">
        <v>60</v>
      </c>
      <c r="C111" s="131" t="s">
        <v>13</v>
      </c>
      <c r="D111" s="129" t="s">
        <v>17</v>
      </c>
      <c r="E111" s="49">
        <v>550</v>
      </c>
      <c r="F111" s="49">
        <f t="shared" si="182"/>
        <v>550</v>
      </c>
      <c r="G111" s="129">
        <v>1</v>
      </c>
      <c r="H111" s="38"/>
      <c r="J111" s="129">
        <v>1</v>
      </c>
      <c r="K111" s="129">
        <f t="shared" si="84"/>
        <v>550</v>
      </c>
      <c r="L111" s="129">
        <f t="shared" si="183"/>
        <v>0</v>
      </c>
      <c r="M111" s="49">
        <f t="shared" si="184"/>
        <v>0</v>
      </c>
      <c r="N111" s="38"/>
      <c r="O111" s="128" t="s">
        <v>169</v>
      </c>
    </row>
    <row r="112" spans="1:15" s="21" customFormat="1">
      <c r="A112" s="10" t="s">
        <v>123</v>
      </c>
      <c r="B112" s="142" t="s">
        <v>124</v>
      </c>
      <c r="C112" s="89" t="s">
        <v>13</v>
      </c>
      <c r="D112" s="88" t="s">
        <v>17</v>
      </c>
      <c r="E112" s="49">
        <v>2500</v>
      </c>
      <c r="F112" s="49">
        <f t="shared" ref="F112" si="189">E112*G112</f>
        <v>2500</v>
      </c>
      <c r="G112" s="88">
        <v>1</v>
      </c>
      <c r="H112" s="38"/>
      <c r="J112" s="88">
        <v>1</v>
      </c>
      <c r="K112" s="129">
        <f t="shared" si="84"/>
        <v>2500</v>
      </c>
      <c r="L112" s="88">
        <f t="shared" ref="L112" si="190">G112-J112</f>
        <v>0</v>
      </c>
      <c r="M112" s="49">
        <f t="shared" ref="M112" si="191">F112-K112</f>
        <v>0</v>
      </c>
      <c r="N112" s="38"/>
      <c r="O112" s="135" t="s">
        <v>178</v>
      </c>
    </row>
    <row r="113" spans="1:15" s="21" customFormat="1">
      <c r="A113" s="10" t="s">
        <v>123</v>
      </c>
      <c r="B113" s="142" t="s">
        <v>301</v>
      </c>
      <c r="C113" s="177" t="s">
        <v>13</v>
      </c>
      <c r="D113" s="176" t="s">
        <v>17</v>
      </c>
      <c r="E113" s="49">
        <v>150</v>
      </c>
      <c r="F113" s="49">
        <f t="shared" ref="F113" si="192">E113*G113</f>
        <v>1200</v>
      </c>
      <c r="G113" s="176">
        <v>8</v>
      </c>
      <c r="H113" s="38"/>
      <c r="J113" s="176">
        <v>8</v>
      </c>
      <c r="K113" s="176">
        <f t="shared" ref="K113" si="193">J113*E113</f>
        <v>1200</v>
      </c>
      <c r="L113" s="176">
        <f t="shared" ref="L113" si="194">G113-J113</f>
        <v>0</v>
      </c>
      <c r="M113" s="49">
        <f t="shared" ref="M113" si="195">F113-K113</f>
        <v>0</v>
      </c>
      <c r="N113" s="38"/>
      <c r="O113" s="135" t="s">
        <v>178</v>
      </c>
    </row>
    <row r="114" spans="1:15" s="21" customFormat="1">
      <c r="A114" s="10" t="s">
        <v>123</v>
      </c>
      <c r="B114" s="142" t="s">
        <v>301</v>
      </c>
      <c r="C114" s="177" t="s">
        <v>13</v>
      </c>
      <c r="D114" s="176" t="s">
        <v>17</v>
      </c>
      <c r="E114" s="49">
        <v>180</v>
      </c>
      <c r="F114" s="49">
        <f t="shared" ref="F114" si="196">E114*G114</f>
        <v>360</v>
      </c>
      <c r="G114" s="176">
        <v>2</v>
      </c>
      <c r="H114" s="38"/>
      <c r="J114" s="176">
        <v>2</v>
      </c>
      <c r="K114" s="176">
        <f t="shared" ref="K114" si="197">J114*E114</f>
        <v>360</v>
      </c>
      <c r="L114" s="176">
        <f t="shared" ref="L114" si="198">G114-J114</f>
        <v>0</v>
      </c>
      <c r="M114" s="49">
        <f t="shared" ref="M114" si="199">F114-K114</f>
        <v>0</v>
      </c>
      <c r="N114" s="38"/>
      <c r="O114" s="135" t="s">
        <v>178</v>
      </c>
    </row>
    <row r="115" spans="1:15" s="21" customFormat="1">
      <c r="A115" s="10" t="s">
        <v>123</v>
      </c>
      <c r="B115" s="142" t="s">
        <v>301</v>
      </c>
      <c r="C115" s="177" t="s">
        <v>13</v>
      </c>
      <c r="D115" s="176" t="s">
        <v>17</v>
      </c>
      <c r="E115" s="49">
        <v>30</v>
      </c>
      <c r="F115" s="49">
        <f t="shared" ref="F115:F117" si="200">E115*G115</f>
        <v>900</v>
      </c>
      <c r="G115" s="176">
        <v>30</v>
      </c>
      <c r="H115" s="38"/>
      <c r="J115" s="176">
        <v>30</v>
      </c>
      <c r="K115" s="176">
        <f t="shared" ref="K115:K117" si="201">J115*E115</f>
        <v>900</v>
      </c>
      <c r="L115" s="176">
        <f t="shared" ref="L115:L117" si="202">G115-J115</f>
        <v>0</v>
      </c>
      <c r="M115" s="49">
        <f t="shared" ref="M115:M117" si="203">F115-K115</f>
        <v>0</v>
      </c>
      <c r="N115" s="38"/>
      <c r="O115" s="135" t="s">
        <v>178</v>
      </c>
    </row>
    <row r="116" spans="1:15" s="21" customFormat="1">
      <c r="A116" s="10" t="s">
        <v>317</v>
      </c>
      <c r="B116" s="142" t="s">
        <v>318</v>
      </c>
      <c r="C116" s="181" t="s">
        <v>13</v>
      </c>
      <c r="D116" s="180" t="s">
        <v>17</v>
      </c>
      <c r="E116" s="49">
        <v>400</v>
      </c>
      <c r="F116" s="49">
        <f t="shared" si="200"/>
        <v>1200</v>
      </c>
      <c r="G116" s="180">
        <v>3</v>
      </c>
      <c r="H116" s="38"/>
      <c r="J116" s="180">
        <v>3</v>
      </c>
      <c r="K116" s="180">
        <f t="shared" si="201"/>
        <v>1200</v>
      </c>
      <c r="L116" s="180">
        <f t="shared" si="202"/>
        <v>0</v>
      </c>
      <c r="M116" s="49">
        <f t="shared" si="203"/>
        <v>0</v>
      </c>
      <c r="N116" s="38"/>
      <c r="O116" s="135" t="s">
        <v>178</v>
      </c>
    </row>
    <row r="117" spans="1:15" s="21" customFormat="1">
      <c r="A117" s="10" t="s">
        <v>323</v>
      </c>
      <c r="B117" s="142" t="s">
        <v>324</v>
      </c>
      <c r="C117" s="181" t="s">
        <v>13</v>
      </c>
      <c r="D117" s="180" t="s">
        <v>17</v>
      </c>
      <c r="E117" s="49">
        <v>180</v>
      </c>
      <c r="F117" s="49">
        <f t="shared" si="200"/>
        <v>2340</v>
      </c>
      <c r="G117" s="180">
        <v>13</v>
      </c>
      <c r="H117" s="38"/>
      <c r="J117" s="180">
        <v>13</v>
      </c>
      <c r="K117" s="180">
        <f t="shared" si="201"/>
        <v>2340</v>
      </c>
      <c r="L117" s="180">
        <f t="shared" si="202"/>
        <v>0</v>
      </c>
      <c r="M117" s="49">
        <f t="shared" si="203"/>
        <v>0</v>
      </c>
      <c r="N117" s="38"/>
      <c r="O117" s="135" t="s">
        <v>178</v>
      </c>
    </row>
    <row r="118" spans="1:15" s="21" customFormat="1">
      <c r="A118" s="10" t="s">
        <v>317</v>
      </c>
      <c r="B118" s="142" t="s">
        <v>122</v>
      </c>
      <c r="C118" s="177" t="s">
        <v>13</v>
      </c>
      <c r="D118" s="176" t="s">
        <v>17</v>
      </c>
      <c r="E118" s="49">
        <v>50</v>
      </c>
      <c r="F118" s="49">
        <f t="shared" ref="F118" si="204">E118*G118</f>
        <v>1550</v>
      </c>
      <c r="G118" s="176">
        <v>31</v>
      </c>
      <c r="H118" s="38"/>
      <c r="J118" s="176">
        <v>31</v>
      </c>
      <c r="K118" s="176">
        <f t="shared" ref="K118" si="205">J118*E118</f>
        <v>1550</v>
      </c>
      <c r="L118" s="176">
        <f t="shared" ref="L118" si="206">G118-J118</f>
        <v>0</v>
      </c>
      <c r="M118" s="49">
        <f t="shared" ref="M118" si="207">F118-K118</f>
        <v>0</v>
      </c>
      <c r="N118" s="38"/>
      <c r="O118" s="135" t="s">
        <v>178</v>
      </c>
    </row>
    <row r="119" spans="1:15" s="21" customFormat="1" ht="25.5">
      <c r="A119" s="10" t="s">
        <v>345</v>
      </c>
      <c r="B119" s="142" t="s">
        <v>346</v>
      </c>
      <c r="C119" s="181" t="s">
        <v>13</v>
      </c>
      <c r="D119" s="180" t="s">
        <v>17</v>
      </c>
      <c r="E119" s="49">
        <v>4000</v>
      </c>
      <c r="F119" s="49">
        <f t="shared" ref="F119" si="208">E119*G119</f>
        <v>4000</v>
      </c>
      <c r="G119" s="180">
        <v>1</v>
      </c>
      <c r="H119" s="38"/>
      <c r="J119" s="180">
        <v>1</v>
      </c>
      <c r="K119" s="180">
        <f t="shared" ref="K119" si="209">J119*E119</f>
        <v>4000</v>
      </c>
      <c r="L119" s="180">
        <f t="shared" ref="L119" si="210">G119-J119</f>
        <v>0</v>
      </c>
      <c r="M119" s="49">
        <f t="shared" ref="M119" si="211">F119-K119</f>
        <v>0</v>
      </c>
      <c r="N119" s="38"/>
      <c r="O119" s="135" t="s">
        <v>178</v>
      </c>
    </row>
    <row r="120" spans="1:15" s="21" customFormat="1">
      <c r="A120" s="10" t="s">
        <v>61</v>
      </c>
      <c r="B120" s="142" t="s">
        <v>62</v>
      </c>
      <c r="C120" s="24" t="s">
        <v>13</v>
      </c>
      <c r="D120" s="1" t="s">
        <v>17</v>
      </c>
      <c r="E120" s="49">
        <v>750</v>
      </c>
      <c r="F120" s="49">
        <f t="shared" si="83"/>
        <v>750</v>
      </c>
      <c r="G120" s="1">
        <v>1</v>
      </c>
      <c r="H120" s="38"/>
      <c r="J120" s="1">
        <v>1</v>
      </c>
      <c r="K120" s="129">
        <f t="shared" si="84"/>
        <v>750</v>
      </c>
      <c r="L120" s="1">
        <f t="shared" si="85"/>
        <v>0</v>
      </c>
      <c r="M120" s="49">
        <f t="shared" si="86"/>
        <v>0</v>
      </c>
      <c r="N120" s="38"/>
      <c r="O120" s="128" t="s">
        <v>169</v>
      </c>
    </row>
    <row r="121" spans="1:15" s="21" customFormat="1">
      <c r="A121" s="10" t="s">
        <v>104</v>
      </c>
      <c r="B121" s="142" t="s">
        <v>105</v>
      </c>
      <c r="C121" s="33" t="s">
        <v>13</v>
      </c>
      <c r="D121" s="1" t="s">
        <v>17</v>
      </c>
      <c r="E121" s="49">
        <v>650</v>
      </c>
      <c r="F121" s="49">
        <f t="shared" si="83"/>
        <v>650</v>
      </c>
      <c r="G121" s="1">
        <v>1</v>
      </c>
      <c r="H121" s="38"/>
      <c r="J121" s="1">
        <v>1</v>
      </c>
      <c r="K121" s="129">
        <f t="shared" si="84"/>
        <v>650</v>
      </c>
      <c r="L121" s="1">
        <f t="shared" si="85"/>
        <v>0</v>
      </c>
      <c r="M121" s="49">
        <f t="shared" si="86"/>
        <v>0</v>
      </c>
      <c r="N121" s="38"/>
      <c r="O121" s="2"/>
    </row>
    <row r="122" spans="1:15" s="21" customFormat="1">
      <c r="A122" s="10" t="s">
        <v>297</v>
      </c>
      <c r="B122" s="142" t="s">
        <v>298</v>
      </c>
      <c r="C122" s="177" t="s">
        <v>13</v>
      </c>
      <c r="D122" s="176" t="s">
        <v>17</v>
      </c>
      <c r="E122" s="49">
        <v>2500</v>
      </c>
      <c r="F122" s="49">
        <f t="shared" ref="F122" si="212">E122*G122</f>
        <v>2500</v>
      </c>
      <c r="G122" s="176">
        <v>1</v>
      </c>
      <c r="H122" s="38"/>
      <c r="J122" s="176">
        <v>1</v>
      </c>
      <c r="K122" s="176">
        <f t="shared" ref="K122" si="213">J122*E122</f>
        <v>2500</v>
      </c>
      <c r="L122" s="176">
        <f t="shared" ref="L122" si="214">G122-J122</f>
        <v>0</v>
      </c>
      <c r="M122" s="49">
        <f t="shared" ref="M122" si="215">F122-K122</f>
        <v>0</v>
      </c>
      <c r="N122" s="38"/>
      <c r="O122" s="135" t="s">
        <v>178</v>
      </c>
    </row>
    <row r="123" spans="1:15" s="21" customFormat="1" ht="25.5">
      <c r="A123" s="12" t="s">
        <v>308</v>
      </c>
      <c r="B123" s="141" t="s">
        <v>311</v>
      </c>
      <c r="C123" s="24"/>
      <c r="D123" s="1"/>
      <c r="E123" s="52"/>
      <c r="F123" s="49"/>
      <c r="G123" s="24"/>
      <c r="H123" s="38"/>
      <c r="J123" s="1"/>
      <c r="K123" s="1"/>
      <c r="L123" s="1">
        <f t="shared" si="85"/>
        <v>0</v>
      </c>
      <c r="M123" s="49">
        <f t="shared" si="86"/>
        <v>0</v>
      </c>
      <c r="N123" s="38"/>
      <c r="O123" s="2"/>
    </row>
    <row r="124" spans="1:15" s="21" customFormat="1">
      <c r="A124" s="94">
        <v>30211220</v>
      </c>
      <c r="B124" s="142" t="s">
        <v>303</v>
      </c>
      <c r="C124" s="95" t="s">
        <v>13</v>
      </c>
      <c r="D124" s="95" t="s">
        <v>17</v>
      </c>
      <c r="E124" s="49">
        <v>303600</v>
      </c>
      <c r="F124" s="49">
        <f>E124:E124*G124:G124</f>
        <v>303600</v>
      </c>
      <c r="G124" s="94">
        <v>1</v>
      </c>
      <c r="H124" s="38"/>
      <c r="J124" s="94">
        <v>1</v>
      </c>
      <c r="K124" s="94">
        <v>303600</v>
      </c>
      <c r="L124" s="94">
        <f t="shared" si="85"/>
        <v>0</v>
      </c>
      <c r="M124" s="49">
        <f t="shared" si="86"/>
        <v>0</v>
      </c>
      <c r="N124" s="38"/>
      <c r="O124" s="128" t="s">
        <v>169</v>
      </c>
    </row>
    <row r="125" spans="1:15" s="21" customFormat="1">
      <c r="A125" s="1">
        <v>30211220</v>
      </c>
      <c r="B125" s="142" t="s">
        <v>303</v>
      </c>
      <c r="C125" s="24" t="s">
        <v>13</v>
      </c>
      <c r="D125" s="24" t="s">
        <v>17</v>
      </c>
      <c r="E125" s="49">
        <v>193000</v>
      </c>
      <c r="F125" s="49">
        <f>E125:E125*G125:G125</f>
        <v>193000</v>
      </c>
      <c r="G125" s="1">
        <v>1</v>
      </c>
      <c r="H125" s="38"/>
      <c r="J125" s="1">
        <v>1</v>
      </c>
      <c r="K125" s="1">
        <v>193000</v>
      </c>
      <c r="L125" s="1">
        <f t="shared" ref="L125" si="216">G125-J125</f>
        <v>0</v>
      </c>
      <c r="M125" s="49">
        <f t="shared" ref="M125" si="217">F125-K125</f>
        <v>0</v>
      </c>
      <c r="N125" s="38"/>
      <c r="O125" s="128" t="s">
        <v>169</v>
      </c>
    </row>
    <row r="126" spans="1:15" s="21" customFormat="1" ht="25.5">
      <c r="A126" s="12" t="s">
        <v>306</v>
      </c>
      <c r="B126" s="141" t="s">
        <v>307</v>
      </c>
      <c r="C126" s="177"/>
      <c r="D126" s="176"/>
      <c r="E126" s="178"/>
      <c r="F126" s="49"/>
      <c r="G126" s="177"/>
      <c r="H126" s="38"/>
      <c r="J126" s="176"/>
      <c r="K126" s="176"/>
      <c r="L126" s="176">
        <f t="shared" ref="L126:L129" si="218">G126-J126</f>
        <v>0</v>
      </c>
      <c r="M126" s="49">
        <f t="shared" ref="M126:M129" si="219">F126-K126</f>
        <v>0</v>
      </c>
      <c r="N126" s="38"/>
      <c r="O126" s="2"/>
    </row>
    <row r="127" spans="1:15" s="21" customFormat="1">
      <c r="A127" s="176">
        <v>30232130</v>
      </c>
      <c r="B127" s="142" t="s">
        <v>309</v>
      </c>
      <c r="C127" s="177" t="s">
        <v>13</v>
      </c>
      <c r="D127" s="177" t="s">
        <v>17</v>
      </c>
      <c r="E127" s="49">
        <v>85000</v>
      </c>
      <c r="F127" s="49">
        <f>E127:E127*G127:G127</f>
        <v>85000</v>
      </c>
      <c r="G127" s="176">
        <v>1</v>
      </c>
      <c r="H127" s="38"/>
      <c r="J127" s="176">
        <v>1</v>
      </c>
      <c r="K127" s="176">
        <v>85000</v>
      </c>
      <c r="L127" s="176">
        <f t="shared" si="218"/>
        <v>0</v>
      </c>
      <c r="M127" s="49">
        <f t="shared" si="219"/>
        <v>0</v>
      </c>
      <c r="N127" s="38"/>
      <c r="O127" s="135" t="s">
        <v>178</v>
      </c>
    </row>
    <row r="128" spans="1:15" s="21" customFormat="1" ht="25.5">
      <c r="A128" s="180">
        <v>30239170</v>
      </c>
      <c r="B128" s="142" t="s">
        <v>310</v>
      </c>
      <c r="C128" s="181" t="s">
        <v>13</v>
      </c>
      <c r="D128" s="181" t="s">
        <v>17</v>
      </c>
      <c r="E128" s="49">
        <v>192000</v>
      </c>
      <c r="F128" s="49">
        <f>E128:E128*G128:G128</f>
        <v>192000</v>
      </c>
      <c r="G128" s="180">
        <v>1</v>
      </c>
      <c r="H128" s="38"/>
      <c r="J128" s="180">
        <v>1</v>
      </c>
      <c r="K128" s="180">
        <v>192000</v>
      </c>
      <c r="L128" s="180">
        <f t="shared" ref="L128" si="220">G128-J128</f>
        <v>0</v>
      </c>
      <c r="M128" s="49">
        <f t="shared" ref="M128" si="221">F128-K128</f>
        <v>0</v>
      </c>
      <c r="N128" s="38"/>
      <c r="O128" s="135" t="s">
        <v>178</v>
      </c>
    </row>
    <row r="129" spans="1:15" s="21" customFormat="1">
      <c r="A129" s="176">
        <v>30237111</v>
      </c>
      <c r="B129" s="142" t="s">
        <v>353</v>
      </c>
      <c r="C129" s="177" t="s">
        <v>13</v>
      </c>
      <c r="D129" s="177" t="s">
        <v>17</v>
      </c>
      <c r="E129" s="49">
        <v>8000</v>
      </c>
      <c r="F129" s="49">
        <f>E129:E129*G129:G129</f>
        <v>8000</v>
      </c>
      <c r="G129" s="176">
        <v>1</v>
      </c>
      <c r="H129" s="38"/>
      <c r="J129" s="176">
        <v>1</v>
      </c>
      <c r="K129" s="176">
        <v>8000</v>
      </c>
      <c r="L129" s="176">
        <f t="shared" si="218"/>
        <v>0</v>
      </c>
      <c r="M129" s="49">
        <f t="shared" si="219"/>
        <v>0</v>
      </c>
      <c r="N129" s="38"/>
      <c r="O129" s="135" t="s">
        <v>178</v>
      </c>
    </row>
    <row r="130" spans="1:15" s="21" customFormat="1" ht="39.75">
      <c r="A130" s="6">
        <v>31200000</v>
      </c>
      <c r="B130" s="139" t="s">
        <v>132</v>
      </c>
      <c r="C130" s="24"/>
      <c r="D130" s="24"/>
      <c r="E130" s="52"/>
      <c r="F130" s="49"/>
      <c r="G130" s="24"/>
      <c r="H130" s="56"/>
      <c r="J130" s="36"/>
      <c r="K130" s="36"/>
      <c r="L130" s="36"/>
      <c r="M130" s="55"/>
      <c r="N130" s="38"/>
      <c r="O130" s="42"/>
    </row>
    <row r="131" spans="1:15" s="21" customFormat="1" ht="15">
      <c r="A131" s="27">
        <v>31221220</v>
      </c>
      <c r="B131" s="146" t="s">
        <v>92</v>
      </c>
      <c r="C131" s="79" t="s">
        <v>13</v>
      </c>
      <c r="D131" s="79" t="s">
        <v>17</v>
      </c>
      <c r="E131" s="80">
        <v>50</v>
      </c>
      <c r="F131" s="49">
        <f>E131*G131</f>
        <v>650</v>
      </c>
      <c r="G131" s="79">
        <v>13</v>
      </c>
      <c r="H131" s="56"/>
      <c r="J131" s="78">
        <v>13</v>
      </c>
      <c r="K131" s="129">
        <f t="shared" ref="K131:K140" si="222">J131*E131</f>
        <v>650</v>
      </c>
      <c r="L131" s="78">
        <f t="shared" ref="L131" si="223">G131-J131</f>
        <v>0</v>
      </c>
      <c r="M131" s="49">
        <f t="shared" ref="M131" si="224">F131-K131</f>
        <v>0</v>
      </c>
      <c r="N131" s="38"/>
      <c r="O131" s="2"/>
    </row>
    <row r="132" spans="1:15" s="21" customFormat="1" ht="15">
      <c r="A132" s="27">
        <v>31221220</v>
      </c>
      <c r="B132" s="146" t="s">
        <v>92</v>
      </c>
      <c r="C132" s="24" t="s">
        <v>13</v>
      </c>
      <c r="D132" s="24" t="s">
        <v>17</v>
      </c>
      <c r="E132" s="52">
        <v>600</v>
      </c>
      <c r="F132" s="49">
        <f>E132*G132</f>
        <v>1800</v>
      </c>
      <c r="G132" s="24">
        <v>3</v>
      </c>
      <c r="H132" s="56"/>
      <c r="J132" s="1">
        <v>3</v>
      </c>
      <c r="K132" s="129">
        <f t="shared" si="222"/>
        <v>1800</v>
      </c>
      <c r="L132" s="1">
        <f t="shared" ref="L132:L140" si="225">G132-J132</f>
        <v>0</v>
      </c>
      <c r="M132" s="49">
        <f t="shared" ref="M132:M140" si="226">F132-K132</f>
        <v>0</v>
      </c>
      <c r="N132" s="38"/>
      <c r="O132" s="135" t="s">
        <v>178</v>
      </c>
    </row>
    <row r="133" spans="1:15" s="21" customFormat="1" ht="15">
      <c r="A133" s="27">
        <v>31221220</v>
      </c>
      <c r="B133" s="146" t="s">
        <v>253</v>
      </c>
      <c r="C133" s="181" t="s">
        <v>13</v>
      </c>
      <c r="D133" s="181" t="s">
        <v>17</v>
      </c>
      <c r="E133" s="182">
        <v>100</v>
      </c>
      <c r="F133" s="49">
        <f>E133*G133</f>
        <v>200</v>
      </c>
      <c r="G133" s="181">
        <v>2</v>
      </c>
      <c r="H133" s="56"/>
      <c r="J133" s="180">
        <v>2</v>
      </c>
      <c r="K133" s="180">
        <f t="shared" ref="K133" si="227">J133*E133</f>
        <v>200</v>
      </c>
      <c r="L133" s="180">
        <f t="shared" ref="L133" si="228">G133-J133</f>
        <v>0</v>
      </c>
      <c r="M133" s="49">
        <f t="shared" ref="M133" si="229">F133-K133</f>
        <v>0</v>
      </c>
      <c r="N133" s="38"/>
      <c r="O133" s="135" t="s">
        <v>178</v>
      </c>
    </row>
    <row r="134" spans="1:15" s="21" customFormat="1" ht="15">
      <c r="A134" s="27">
        <v>31221220</v>
      </c>
      <c r="B134" s="146" t="s">
        <v>93</v>
      </c>
      <c r="C134" s="131" t="s">
        <v>13</v>
      </c>
      <c r="D134" s="131" t="s">
        <v>17</v>
      </c>
      <c r="E134" s="132">
        <v>200</v>
      </c>
      <c r="F134" s="49">
        <f t="shared" ref="F134:F137" si="230">E134*G134</f>
        <v>1000</v>
      </c>
      <c r="G134" s="131">
        <v>5</v>
      </c>
      <c r="H134" s="56"/>
      <c r="J134" s="129">
        <v>5</v>
      </c>
      <c r="K134" s="129">
        <f t="shared" ref="K134:K138" si="231">J134*E134</f>
        <v>1000</v>
      </c>
      <c r="L134" s="129">
        <f t="shared" ref="L134:L138" si="232">G134-J134</f>
        <v>0</v>
      </c>
      <c r="M134" s="49">
        <f t="shared" ref="M134:M138" si="233">F134-K134</f>
        <v>0</v>
      </c>
      <c r="N134" s="38"/>
      <c r="O134" s="135" t="s">
        <v>178</v>
      </c>
    </row>
    <row r="135" spans="1:15" s="21" customFormat="1" ht="15">
      <c r="A135" s="27">
        <v>31221220</v>
      </c>
      <c r="B135" s="146" t="s">
        <v>93</v>
      </c>
      <c r="C135" s="181" t="s">
        <v>13</v>
      </c>
      <c r="D135" s="181" t="s">
        <v>17</v>
      </c>
      <c r="E135" s="182">
        <v>150</v>
      </c>
      <c r="F135" s="49">
        <f t="shared" ref="F135" si="234">E135*G135</f>
        <v>450</v>
      </c>
      <c r="G135" s="181">
        <v>3</v>
      </c>
      <c r="H135" s="56"/>
      <c r="J135" s="180">
        <v>3</v>
      </c>
      <c r="K135" s="180">
        <f t="shared" ref="K135" si="235">J135*E135</f>
        <v>450</v>
      </c>
      <c r="L135" s="180">
        <f t="shared" ref="L135" si="236">G135-J135</f>
        <v>0</v>
      </c>
      <c r="M135" s="49">
        <f t="shared" ref="M135" si="237">F135-K135</f>
        <v>0</v>
      </c>
      <c r="N135" s="38"/>
      <c r="O135" s="128" t="s">
        <v>169</v>
      </c>
    </row>
    <row r="136" spans="1:15" s="21" customFormat="1" ht="25.5">
      <c r="A136" s="27">
        <v>31221270</v>
      </c>
      <c r="B136" s="146" t="s">
        <v>207</v>
      </c>
      <c r="C136" s="173" t="s">
        <v>13</v>
      </c>
      <c r="D136" s="173" t="s">
        <v>17</v>
      </c>
      <c r="E136" s="174">
        <v>600</v>
      </c>
      <c r="F136" s="49">
        <f t="shared" si="230"/>
        <v>1200</v>
      </c>
      <c r="G136" s="173">
        <v>2</v>
      </c>
      <c r="H136" s="56"/>
      <c r="J136" s="172">
        <v>2</v>
      </c>
      <c r="K136" s="172">
        <f t="shared" si="231"/>
        <v>1200</v>
      </c>
      <c r="L136" s="172">
        <f t="shared" si="232"/>
        <v>0</v>
      </c>
      <c r="M136" s="49">
        <f t="shared" si="233"/>
        <v>0</v>
      </c>
      <c r="N136" s="38"/>
      <c r="O136" s="128" t="s">
        <v>169</v>
      </c>
    </row>
    <row r="137" spans="1:15" s="21" customFormat="1" ht="15">
      <c r="A137" s="27">
        <v>31211400</v>
      </c>
      <c r="B137" s="146" t="s">
        <v>251</v>
      </c>
      <c r="C137" s="173" t="s">
        <v>13</v>
      </c>
      <c r="D137" s="173" t="s">
        <v>17</v>
      </c>
      <c r="E137" s="174">
        <v>650</v>
      </c>
      <c r="F137" s="49">
        <f t="shared" si="230"/>
        <v>1300</v>
      </c>
      <c r="G137" s="173">
        <v>2</v>
      </c>
      <c r="H137" s="56"/>
      <c r="J137" s="172">
        <v>2</v>
      </c>
      <c r="K137" s="172">
        <f t="shared" si="231"/>
        <v>1300</v>
      </c>
      <c r="L137" s="172">
        <f t="shared" si="232"/>
        <v>0</v>
      </c>
      <c r="M137" s="49">
        <f t="shared" si="233"/>
        <v>0</v>
      </c>
      <c r="N137" s="38"/>
      <c r="O137" s="128" t="s">
        <v>169</v>
      </c>
    </row>
    <row r="138" spans="1:15" s="21" customFormat="1" ht="25.5">
      <c r="A138" s="27">
        <v>31211210</v>
      </c>
      <c r="B138" s="146" t="s">
        <v>288</v>
      </c>
      <c r="C138" s="177" t="s">
        <v>13</v>
      </c>
      <c r="D138" s="177" t="s">
        <v>17</v>
      </c>
      <c r="E138" s="178">
        <v>250</v>
      </c>
      <c r="F138" s="49">
        <f>E138*G138</f>
        <v>1000</v>
      </c>
      <c r="G138" s="177">
        <v>4</v>
      </c>
      <c r="H138" s="56"/>
      <c r="J138" s="176">
        <v>4</v>
      </c>
      <c r="K138" s="176">
        <f t="shared" si="231"/>
        <v>1000</v>
      </c>
      <c r="L138" s="176">
        <f t="shared" si="232"/>
        <v>0</v>
      </c>
      <c r="M138" s="49">
        <f t="shared" si="233"/>
        <v>0</v>
      </c>
      <c r="N138" s="38"/>
      <c r="O138" s="135" t="s">
        <v>178</v>
      </c>
    </row>
    <row r="139" spans="1:15" s="21" customFormat="1" ht="25.5">
      <c r="A139" s="27">
        <v>31211210</v>
      </c>
      <c r="B139" s="146" t="s">
        <v>289</v>
      </c>
      <c r="C139" s="177" t="s">
        <v>13</v>
      </c>
      <c r="D139" s="177" t="s">
        <v>17</v>
      </c>
      <c r="E139" s="178">
        <v>6000</v>
      </c>
      <c r="F139" s="49">
        <f>E139*G139</f>
        <v>12000</v>
      </c>
      <c r="G139" s="177">
        <v>2</v>
      </c>
      <c r="H139" s="56"/>
      <c r="J139" s="176">
        <v>2</v>
      </c>
      <c r="K139" s="176">
        <f t="shared" ref="K139" si="238">J139*E139</f>
        <v>12000</v>
      </c>
      <c r="L139" s="176">
        <f t="shared" ref="L139" si="239">G139-J139</f>
        <v>0</v>
      </c>
      <c r="M139" s="49">
        <f t="shared" ref="M139" si="240">F139-K139</f>
        <v>0</v>
      </c>
      <c r="N139" s="38"/>
      <c r="O139" s="135" t="s">
        <v>178</v>
      </c>
    </row>
    <row r="140" spans="1:15" s="21" customFormat="1" ht="15">
      <c r="A140" s="27">
        <v>31214480</v>
      </c>
      <c r="B140" s="146" t="s">
        <v>252</v>
      </c>
      <c r="C140" s="24" t="s">
        <v>13</v>
      </c>
      <c r="D140" s="24" t="s">
        <v>17</v>
      </c>
      <c r="E140" s="52">
        <v>1200</v>
      </c>
      <c r="F140" s="49">
        <f t="shared" ref="F140" si="241">E140*G140</f>
        <v>8400</v>
      </c>
      <c r="G140" s="24">
        <v>7</v>
      </c>
      <c r="H140" s="56"/>
      <c r="J140" s="1">
        <v>7</v>
      </c>
      <c r="K140" s="129">
        <f t="shared" si="222"/>
        <v>8400</v>
      </c>
      <c r="L140" s="1">
        <f t="shared" si="225"/>
        <v>0</v>
      </c>
      <c r="M140" s="49">
        <f t="shared" si="226"/>
        <v>0</v>
      </c>
      <c r="N140" s="38"/>
      <c r="O140" s="128" t="s">
        <v>169</v>
      </c>
    </row>
    <row r="141" spans="1:15" s="21" customFormat="1" ht="25.5">
      <c r="A141" s="6">
        <v>31300000</v>
      </c>
      <c r="B141" s="139" t="s">
        <v>133</v>
      </c>
      <c r="C141" s="24"/>
      <c r="D141" s="24"/>
      <c r="E141" s="52"/>
      <c r="F141" s="49"/>
      <c r="G141" s="24"/>
      <c r="H141" s="38"/>
      <c r="J141" s="36"/>
      <c r="K141" s="36"/>
      <c r="L141" s="36"/>
      <c r="M141" s="55"/>
      <c r="N141" s="38"/>
      <c r="O141" s="2"/>
    </row>
    <row r="142" spans="1:15" s="21" customFormat="1" ht="25.5">
      <c r="A142" s="181">
        <v>31341400</v>
      </c>
      <c r="B142" s="140" t="s">
        <v>356</v>
      </c>
      <c r="C142" s="181" t="s">
        <v>13</v>
      </c>
      <c r="D142" s="181" t="s">
        <v>17</v>
      </c>
      <c r="E142" s="182">
        <v>50</v>
      </c>
      <c r="F142" s="49">
        <f>E142*G142</f>
        <v>100</v>
      </c>
      <c r="G142" s="181">
        <v>2</v>
      </c>
      <c r="H142" s="38"/>
      <c r="J142" s="181">
        <v>2</v>
      </c>
      <c r="K142" s="180">
        <f t="shared" ref="K142" si="242">J142*E142</f>
        <v>100</v>
      </c>
      <c r="L142" s="180">
        <f t="shared" ref="L142" si="243">G142-J142</f>
        <v>0</v>
      </c>
      <c r="M142" s="49">
        <f t="shared" ref="M142" si="244">F142-K142</f>
        <v>0</v>
      </c>
      <c r="N142" s="38"/>
      <c r="O142" s="135" t="s">
        <v>178</v>
      </c>
    </row>
    <row r="143" spans="1:15" s="21" customFormat="1">
      <c r="A143" s="79">
        <v>31321300</v>
      </c>
      <c r="B143" s="140" t="s">
        <v>29</v>
      </c>
      <c r="C143" s="79" t="s">
        <v>13</v>
      </c>
      <c r="D143" s="79" t="s">
        <v>21</v>
      </c>
      <c r="E143" s="80">
        <v>250</v>
      </c>
      <c r="F143" s="49">
        <f>E143*G143</f>
        <v>23250</v>
      </c>
      <c r="G143" s="79">
        <v>93</v>
      </c>
      <c r="H143" s="38"/>
      <c r="J143" s="79">
        <v>93</v>
      </c>
      <c r="K143" s="129">
        <f t="shared" ref="K143:K144" si="245">J143*E143</f>
        <v>23250</v>
      </c>
      <c r="L143" s="78">
        <f t="shared" ref="L143" si="246">G143-J143</f>
        <v>0</v>
      </c>
      <c r="M143" s="49">
        <f t="shared" ref="M143" si="247">F143-K143</f>
        <v>0</v>
      </c>
      <c r="N143" s="38"/>
      <c r="O143" s="135" t="s">
        <v>178</v>
      </c>
    </row>
    <row r="144" spans="1:15" s="21" customFormat="1">
      <c r="A144" s="79">
        <v>31321300</v>
      </c>
      <c r="B144" s="140" t="s">
        <v>29</v>
      </c>
      <c r="C144" s="79" t="s">
        <v>13</v>
      </c>
      <c r="D144" s="79" t="s">
        <v>21</v>
      </c>
      <c r="E144" s="80">
        <v>150</v>
      </c>
      <c r="F144" s="49">
        <f>E144*G144</f>
        <v>17700</v>
      </c>
      <c r="G144" s="79">
        <v>118</v>
      </c>
      <c r="H144" s="38"/>
      <c r="J144" s="79">
        <v>118</v>
      </c>
      <c r="K144" s="129">
        <f t="shared" si="245"/>
        <v>17700</v>
      </c>
      <c r="L144" s="78">
        <f t="shared" ref="L144" si="248">G144-J144</f>
        <v>0</v>
      </c>
      <c r="M144" s="49">
        <f t="shared" ref="M144" si="249">F144-K144</f>
        <v>0</v>
      </c>
      <c r="N144" s="38"/>
      <c r="O144" s="2"/>
    </row>
    <row r="145" spans="1:15" s="21" customFormat="1" ht="13.5" customHeight="1">
      <c r="A145" s="81">
        <v>31442000</v>
      </c>
      <c r="B145" s="141" t="s">
        <v>246</v>
      </c>
      <c r="C145" s="26"/>
      <c r="D145" s="26"/>
      <c r="E145" s="58"/>
      <c r="F145" s="85"/>
      <c r="G145" s="26"/>
      <c r="H145" s="82"/>
      <c r="I145" s="83"/>
      <c r="J145" s="34"/>
      <c r="K145" s="133"/>
      <c r="L145" s="34"/>
      <c r="M145" s="51"/>
      <c r="N145" s="35"/>
      <c r="O145" s="2"/>
    </row>
    <row r="146" spans="1:15" s="21" customFormat="1" ht="13.5" customHeight="1">
      <c r="A146" s="173">
        <v>31442000</v>
      </c>
      <c r="B146" s="140" t="s">
        <v>245</v>
      </c>
      <c r="C146" s="173" t="s">
        <v>13</v>
      </c>
      <c r="D146" s="173" t="s">
        <v>17</v>
      </c>
      <c r="E146" s="174">
        <v>1400</v>
      </c>
      <c r="F146" s="49">
        <f>E146*G146</f>
        <v>2800</v>
      </c>
      <c r="G146" s="173">
        <v>2</v>
      </c>
      <c r="H146" s="38"/>
      <c r="J146" s="172">
        <v>2</v>
      </c>
      <c r="K146" s="172">
        <f t="shared" ref="K146" si="250">J146*E146</f>
        <v>2800</v>
      </c>
      <c r="L146" s="172">
        <f t="shared" ref="L146" si="251">G146-J146</f>
        <v>0</v>
      </c>
      <c r="M146" s="49">
        <f t="shared" ref="M146" si="252">F146-K146</f>
        <v>0</v>
      </c>
      <c r="N146" s="35"/>
      <c r="O146" s="128" t="s">
        <v>169</v>
      </c>
    </row>
    <row r="147" spans="1:15" s="21" customFormat="1" ht="27">
      <c r="A147" s="6">
        <v>31500000</v>
      </c>
      <c r="B147" s="139" t="s">
        <v>134</v>
      </c>
      <c r="C147" s="45"/>
      <c r="D147" s="45"/>
      <c r="E147" s="52"/>
      <c r="F147" s="49"/>
      <c r="G147" s="45"/>
      <c r="H147" s="56"/>
      <c r="J147" s="45"/>
      <c r="K147" s="45"/>
      <c r="L147" s="44"/>
      <c r="M147" s="49"/>
      <c r="N147" s="38"/>
      <c r="O147" s="2"/>
    </row>
    <row r="148" spans="1:15" s="21" customFormat="1" ht="15">
      <c r="A148" s="78">
        <v>31521210</v>
      </c>
      <c r="B148" s="142" t="s">
        <v>147</v>
      </c>
      <c r="C148" s="79" t="s">
        <v>13</v>
      </c>
      <c r="D148" s="79" t="s">
        <v>17</v>
      </c>
      <c r="E148" s="80">
        <v>4000</v>
      </c>
      <c r="F148" s="49">
        <f t="shared" ref="F148:F150" si="253">E148*G148</f>
        <v>112000</v>
      </c>
      <c r="G148" s="79">
        <v>28</v>
      </c>
      <c r="H148" s="56"/>
      <c r="J148" s="79">
        <v>28</v>
      </c>
      <c r="K148" s="129">
        <f t="shared" ref="K148:K150" si="254">J148*E148</f>
        <v>112000</v>
      </c>
      <c r="L148" s="78">
        <f t="shared" ref="L148:L150" si="255">G148-J148</f>
        <v>0</v>
      </c>
      <c r="M148" s="49">
        <f t="shared" ref="M148:M150" si="256">F148-K148</f>
        <v>0</v>
      </c>
      <c r="N148" s="38"/>
      <c r="O148" s="135" t="s">
        <v>178</v>
      </c>
    </row>
    <row r="149" spans="1:15" s="21" customFormat="1" ht="15">
      <c r="A149" s="109">
        <v>31521210</v>
      </c>
      <c r="B149" s="142" t="s">
        <v>147</v>
      </c>
      <c r="C149" s="110" t="s">
        <v>13</v>
      </c>
      <c r="D149" s="110" t="s">
        <v>17</v>
      </c>
      <c r="E149" s="111">
        <v>4700</v>
      </c>
      <c r="F149" s="49">
        <f t="shared" si="253"/>
        <v>18800</v>
      </c>
      <c r="G149" s="110">
        <v>4</v>
      </c>
      <c r="H149" s="56"/>
      <c r="J149" s="110">
        <v>4</v>
      </c>
      <c r="K149" s="129">
        <f t="shared" si="254"/>
        <v>18800</v>
      </c>
      <c r="L149" s="109">
        <f t="shared" si="255"/>
        <v>0</v>
      </c>
      <c r="M149" s="49">
        <f t="shared" si="256"/>
        <v>0</v>
      </c>
      <c r="N149" s="38"/>
      <c r="O149" s="135" t="s">
        <v>178</v>
      </c>
    </row>
    <row r="150" spans="1:15" s="21" customFormat="1" ht="15">
      <c r="A150" s="109">
        <v>31531500</v>
      </c>
      <c r="B150" s="142" t="s">
        <v>349</v>
      </c>
      <c r="C150" s="110" t="s">
        <v>13</v>
      </c>
      <c r="D150" s="110" t="s">
        <v>17</v>
      </c>
      <c r="E150" s="111">
        <v>9500</v>
      </c>
      <c r="F150" s="49">
        <f t="shared" si="253"/>
        <v>57000</v>
      </c>
      <c r="G150" s="110">
        <v>6</v>
      </c>
      <c r="H150" s="56"/>
      <c r="J150" s="110">
        <v>6</v>
      </c>
      <c r="K150" s="129">
        <f t="shared" si="254"/>
        <v>57000</v>
      </c>
      <c r="L150" s="109">
        <f t="shared" si="255"/>
        <v>0</v>
      </c>
      <c r="M150" s="49">
        <f t="shared" si="256"/>
        <v>0</v>
      </c>
      <c r="N150" s="38"/>
      <c r="O150" s="128" t="s">
        <v>169</v>
      </c>
    </row>
    <row r="151" spans="1:15" s="21" customFormat="1" ht="25.5">
      <c r="A151" s="6">
        <v>31600000</v>
      </c>
      <c r="B151" s="141" t="s">
        <v>135</v>
      </c>
      <c r="C151" s="24"/>
      <c r="D151" s="24"/>
      <c r="E151" s="52"/>
      <c r="F151" s="49"/>
      <c r="G151" s="24"/>
      <c r="H151" s="56"/>
      <c r="J151" s="36"/>
      <c r="K151" s="36"/>
      <c r="L151" s="36"/>
      <c r="M151" s="55"/>
      <c r="N151" s="38"/>
      <c r="O151" s="2"/>
    </row>
    <row r="152" spans="1:15" s="21" customFormat="1" ht="15">
      <c r="A152" s="89">
        <v>31661100</v>
      </c>
      <c r="B152" s="140" t="s">
        <v>30</v>
      </c>
      <c r="C152" s="89" t="s">
        <v>13</v>
      </c>
      <c r="D152" s="89" t="s">
        <v>16</v>
      </c>
      <c r="E152" s="90">
        <v>5200</v>
      </c>
      <c r="F152" s="49">
        <f t="shared" ref="F152:F167" si="257">E152*G152</f>
        <v>41600</v>
      </c>
      <c r="G152" s="89">
        <v>8</v>
      </c>
      <c r="H152" s="56"/>
      <c r="J152" s="88">
        <v>8</v>
      </c>
      <c r="K152" s="129">
        <f t="shared" ref="K152:K167" si="258">J152*E152</f>
        <v>41600</v>
      </c>
      <c r="L152" s="88">
        <f t="shared" ref="L152:L154" si="259">G152-J152</f>
        <v>0</v>
      </c>
      <c r="M152" s="49">
        <f t="shared" ref="M152:M154" si="260">F152-K152</f>
        <v>0</v>
      </c>
      <c r="N152" s="38"/>
      <c r="O152" s="135" t="s">
        <v>178</v>
      </c>
    </row>
    <row r="153" spans="1:15" s="21" customFormat="1" ht="15">
      <c r="A153" s="181">
        <v>31661100</v>
      </c>
      <c r="B153" s="140" t="s">
        <v>363</v>
      </c>
      <c r="C153" s="181" t="s">
        <v>13</v>
      </c>
      <c r="D153" s="181" t="s">
        <v>16</v>
      </c>
      <c r="E153" s="182">
        <v>3500</v>
      </c>
      <c r="F153" s="49">
        <f t="shared" ref="F153" si="261">E153*G153</f>
        <v>3500</v>
      </c>
      <c r="G153" s="181">
        <v>1</v>
      </c>
      <c r="H153" s="56"/>
      <c r="J153" s="180">
        <v>1</v>
      </c>
      <c r="K153" s="180">
        <f t="shared" ref="K153" si="262">J153*E153</f>
        <v>3500</v>
      </c>
      <c r="L153" s="180">
        <f t="shared" ref="L153" si="263">G153-J153</f>
        <v>0</v>
      </c>
      <c r="M153" s="49">
        <f t="shared" ref="M153" si="264">F153-K153</f>
        <v>0</v>
      </c>
      <c r="N153" s="38"/>
      <c r="O153" s="135" t="s">
        <v>178</v>
      </c>
    </row>
    <row r="154" spans="1:15" s="21" customFormat="1" ht="15">
      <c r="A154" s="181">
        <v>31682120</v>
      </c>
      <c r="B154" s="140" t="s">
        <v>362</v>
      </c>
      <c r="C154" s="181" t="s">
        <v>13</v>
      </c>
      <c r="D154" s="181" t="s">
        <v>17</v>
      </c>
      <c r="E154" s="182">
        <v>400</v>
      </c>
      <c r="F154" s="49">
        <f t="shared" ref="F154" si="265">E154*G154</f>
        <v>400</v>
      </c>
      <c r="G154" s="181">
        <v>1</v>
      </c>
      <c r="H154" s="56"/>
      <c r="J154" s="180">
        <v>1</v>
      </c>
      <c r="K154" s="180">
        <f t="shared" ref="K154" si="266">J154*E154</f>
        <v>400</v>
      </c>
      <c r="L154" s="180">
        <f t="shared" si="259"/>
        <v>0</v>
      </c>
      <c r="M154" s="49">
        <f t="shared" si="260"/>
        <v>0</v>
      </c>
      <c r="N154" s="38"/>
      <c r="O154" s="135" t="s">
        <v>178</v>
      </c>
    </row>
    <row r="155" spans="1:15" s="21" customFormat="1" ht="15">
      <c r="A155" s="24">
        <v>31682120</v>
      </c>
      <c r="B155" s="140" t="s">
        <v>362</v>
      </c>
      <c r="C155" s="24" t="s">
        <v>13</v>
      </c>
      <c r="D155" s="89" t="s">
        <v>17</v>
      </c>
      <c r="E155" s="52">
        <v>600</v>
      </c>
      <c r="F155" s="49">
        <f t="shared" si="257"/>
        <v>600</v>
      </c>
      <c r="G155" s="24">
        <v>1</v>
      </c>
      <c r="H155" s="56"/>
      <c r="J155" s="1">
        <v>1</v>
      </c>
      <c r="K155" s="129">
        <f t="shared" si="258"/>
        <v>600</v>
      </c>
      <c r="L155" s="1">
        <f t="shared" ref="L155:L166" si="267">G155-J155</f>
        <v>0</v>
      </c>
      <c r="M155" s="49">
        <f t="shared" ref="M155:M166" si="268">F155-K155</f>
        <v>0</v>
      </c>
      <c r="N155" s="38"/>
      <c r="O155" s="135" t="s">
        <v>178</v>
      </c>
    </row>
    <row r="156" spans="1:15" s="21" customFormat="1">
      <c r="A156" s="181">
        <v>31684400</v>
      </c>
      <c r="B156" s="140" t="s">
        <v>28</v>
      </c>
      <c r="C156" s="181" t="s">
        <v>13</v>
      </c>
      <c r="D156" s="181" t="s">
        <v>17</v>
      </c>
      <c r="E156" s="182">
        <v>300</v>
      </c>
      <c r="F156" s="49">
        <f t="shared" ref="F156" si="269">E156*G156</f>
        <v>300</v>
      </c>
      <c r="G156" s="181">
        <v>1</v>
      </c>
      <c r="H156" s="38"/>
      <c r="J156" s="180">
        <v>1</v>
      </c>
      <c r="K156" s="180">
        <f t="shared" ref="K156" si="270">J156*E156</f>
        <v>300</v>
      </c>
      <c r="L156" s="180">
        <f t="shared" ref="L156" si="271">G156-J156</f>
        <v>0</v>
      </c>
      <c r="M156" s="49">
        <f t="shared" ref="M156" si="272">F156-K156</f>
        <v>0</v>
      </c>
      <c r="N156" s="38"/>
      <c r="O156" s="135" t="s">
        <v>178</v>
      </c>
    </row>
    <row r="157" spans="1:15" s="21" customFormat="1">
      <c r="A157" s="102">
        <v>31684400</v>
      </c>
      <c r="B157" s="140" t="s">
        <v>28</v>
      </c>
      <c r="C157" s="102" t="s">
        <v>13</v>
      </c>
      <c r="D157" s="102" t="s">
        <v>17</v>
      </c>
      <c r="E157" s="103">
        <v>800</v>
      </c>
      <c r="F157" s="49">
        <f t="shared" si="257"/>
        <v>12000</v>
      </c>
      <c r="G157" s="102">
        <v>15</v>
      </c>
      <c r="H157" s="38"/>
      <c r="J157" s="101">
        <v>15</v>
      </c>
      <c r="K157" s="129">
        <f t="shared" si="258"/>
        <v>12000</v>
      </c>
      <c r="L157" s="101">
        <f t="shared" si="267"/>
        <v>0</v>
      </c>
      <c r="M157" s="49">
        <f t="shared" si="268"/>
        <v>0</v>
      </c>
      <c r="N157" s="38"/>
      <c r="O157" s="135" t="s">
        <v>178</v>
      </c>
    </row>
    <row r="158" spans="1:15" s="21" customFormat="1">
      <c r="A158" s="181">
        <v>31684400</v>
      </c>
      <c r="B158" s="140" t="s">
        <v>28</v>
      </c>
      <c r="C158" s="181" t="s">
        <v>13</v>
      </c>
      <c r="D158" s="181" t="s">
        <v>17</v>
      </c>
      <c r="E158" s="182">
        <v>600</v>
      </c>
      <c r="F158" s="49">
        <f t="shared" ref="F158:F159" si="273">E158*G158</f>
        <v>1200</v>
      </c>
      <c r="G158" s="181">
        <v>2</v>
      </c>
      <c r="H158" s="38"/>
      <c r="J158" s="180">
        <v>2</v>
      </c>
      <c r="K158" s="180">
        <f t="shared" si="258"/>
        <v>1200</v>
      </c>
      <c r="L158" s="180">
        <f t="shared" ref="L158:L159" si="274">G158-J158</f>
        <v>0</v>
      </c>
      <c r="M158" s="49">
        <f t="shared" ref="M158:M159" si="275">F158-K158</f>
        <v>0</v>
      </c>
      <c r="N158" s="38"/>
      <c r="O158" s="135" t="s">
        <v>178</v>
      </c>
    </row>
    <row r="159" spans="1:15" s="21" customFormat="1">
      <c r="A159" s="181">
        <v>31684400</v>
      </c>
      <c r="B159" s="140" t="s">
        <v>28</v>
      </c>
      <c r="C159" s="181" t="s">
        <v>13</v>
      </c>
      <c r="D159" s="181" t="s">
        <v>17</v>
      </c>
      <c r="E159" s="182">
        <v>900</v>
      </c>
      <c r="F159" s="49">
        <f t="shared" si="273"/>
        <v>900</v>
      </c>
      <c r="G159" s="181">
        <v>1</v>
      </c>
      <c r="H159" s="38"/>
      <c r="J159" s="180">
        <v>1</v>
      </c>
      <c r="K159" s="180">
        <f t="shared" si="258"/>
        <v>900</v>
      </c>
      <c r="L159" s="180">
        <f t="shared" si="274"/>
        <v>0</v>
      </c>
      <c r="M159" s="49">
        <f t="shared" si="275"/>
        <v>0</v>
      </c>
      <c r="N159" s="38"/>
      <c r="O159" s="135" t="s">
        <v>178</v>
      </c>
    </row>
    <row r="160" spans="1:15" s="21" customFormat="1">
      <c r="A160" s="131">
        <v>31684400</v>
      </c>
      <c r="B160" s="140" t="s">
        <v>28</v>
      </c>
      <c r="C160" s="131" t="s">
        <v>13</v>
      </c>
      <c r="D160" s="131" t="s">
        <v>17</v>
      </c>
      <c r="E160" s="132">
        <v>650</v>
      </c>
      <c r="F160" s="49">
        <f t="shared" si="257"/>
        <v>10400</v>
      </c>
      <c r="G160" s="131">
        <v>16</v>
      </c>
      <c r="H160" s="38"/>
      <c r="J160" s="129">
        <v>16</v>
      </c>
      <c r="K160" s="129">
        <f t="shared" ref="K160:K166" si="276">J160*E160</f>
        <v>10400</v>
      </c>
      <c r="L160" s="129">
        <f t="shared" si="267"/>
        <v>0</v>
      </c>
      <c r="M160" s="49">
        <f t="shared" si="268"/>
        <v>0</v>
      </c>
      <c r="N160" s="38"/>
      <c r="O160" s="135" t="s">
        <v>178</v>
      </c>
    </row>
    <row r="161" spans="1:18" s="21" customFormat="1">
      <c r="A161" s="131">
        <v>31684400</v>
      </c>
      <c r="B161" s="140" t="s">
        <v>198</v>
      </c>
      <c r="C161" s="131" t="s">
        <v>13</v>
      </c>
      <c r="D161" s="131" t="s">
        <v>17</v>
      </c>
      <c r="E161" s="132">
        <v>2350</v>
      </c>
      <c r="F161" s="49">
        <f t="shared" si="257"/>
        <v>2350</v>
      </c>
      <c r="G161" s="131">
        <v>1</v>
      </c>
      <c r="H161" s="38"/>
      <c r="J161" s="129">
        <v>1</v>
      </c>
      <c r="K161" s="129">
        <f t="shared" si="276"/>
        <v>2350</v>
      </c>
      <c r="L161" s="129">
        <f t="shared" ref="L161" si="277">G161-J161</f>
        <v>0</v>
      </c>
      <c r="M161" s="49">
        <f t="shared" ref="M161" si="278">F161-K161</f>
        <v>0</v>
      </c>
      <c r="N161" s="38"/>
      <c r="O161" s="128" t="s">
        <v>169</v>
      </c>
    </row>
    <row r="162" spans="1:18" s="21" customFormat="1">
      <c r="A162" s="131">
        <v>31651400</v>
      </c>
      <c r="B162" s="140" t="s">
        <v>192</v>
      </c>
      <c r="C162" s="131" t="s">
        <v>13</v>
      </c>
      <c r="D162" s="131" t="s">
        <v>17</v>
      </c>
      <c r="E162" s="132">
        <v>200</v>
      </c>
      <c r="F162" s="49">
        <f t="shared" si="257"/>
        <v>1000</v>
      </c>
      <c r="G162" s="131">
        <v>5</v>
      </c>
      <c r="H162" s="38"/>
      <c r="J162" s="129">
        <v>5</v>
      </c>
      <c r="K162" s="129">
        <f t="shared" ref="K162" si="279">J162*E162</f>
        <v>1000</v>
      </c>
      <c r="L162" s="129">
        <f t="shared" ref="L162" si="280">G162-J162</f>
        <v>0</v>
      </c>
      <c r="M162" s="49">
        <f t="shared" ref="M162" si="281">F162-K162</f>
        <v>0</v>
      </c>
      <c r="N162" s="38"/>
      <c r="O162" s="128" t="s">
        <v>169</v>
      </c>
    </row>
    <row r="163" spans="1:18" s="21" customFormat="1">
      <c r="A163" s="131">
        <v>31686000</v>
      </c>
      <c r="B163" s="140" t="s">
        <v>190</v>
      </c>
      <c r="C163" s="131" t="s">
        <v>13</v>
      </c>
      <c r="D163" s="131" t="s">
        <v>17</v>
      </c>
      <c r="E163" s="132">
        <v>250</v>
      </c>
      <c r="F163" s="49">
        <f t="shared" si="257"/>
        <v>1250</v>
      </c>
      <c r="G163" s="131">
        <v>5</v>
      </c>
      <c r="H163" s="38"/>
      <c r="J163" s="129">
        <v>5</v>
      </c>
      <c r="K163" s="129">
        <f t="shared" si="276"/>
        <v>1250</v>
      </c>
      <c r="L163" s="129">
        <f t="shared" si="267"/>
        <v>0</v>
      </c>
      <c r="M163" s="49">
        <f t="shared" si="268"/>
        <v>0</v>
      </c>
      <c r="N163" s="38"/>
      <c r="O163" s="128" t="s">
        <v>169</v>
      </c>
    </row>
    <row r="164" spans="1:18" s="21" customFormat="1">
      <c r="A164" s="181">
        <v>31683400</v>
      </c>
      <c r="B164" s="140" t="s">
        <v>191</v>
      </c>
      <c r="C164" s="181" t="s">
        <v>13</v>
      </c>
      <c r="D164" s="181" t="s">
        <v>17</v>
      </c>
      <c r="E164" s="182">
        <v>300</v>
      </c>
      <c r="F164" s="49">
        <f t="shared" si="257"/>
        <v>1200</v>
      </c>
      <c r="G164" s="181">
        <v>4</v>
      </c>
      <c r="H164" s="38"/>
      <c r="J164" s="180">
        <v>4</v>
      </c>
      <c r="K164" s="180">
        <f t="shared" ref="K164" si="282">J164*E164</f>
        <v>1200</v>
      </c>
      <c r="L164" s="180">
        <f t="shared" ref="L164" si="283">G164-J164</f>
        <v>0</v>
      </c>
      <c r="M164" s="49">
        <f t="shared" ref="M164" si="284">F164-K164</f>
        <v>0</v>
      </c>
      <c r="N164" s="38"/>
      <c r="O164" s="128" t="s">
        <v>169</v>
      </c>
    </row>
    <row r="165" spans="1:18" s="21" customFormat="1">
      <c r="A165" s="173">
        <v>31683400</v>
      </c>
      <c r="B165" s="140" t="s">
        <v>191</v>
      </c>
      <c r="C165" s="173" t="s">
        <v>13</v>
      </c>
      <c r="D165" s="173" t="s">
        <v>17</v>
      </c>
      <c r="E165" s="174">
        <v>900</v>
      </c>
      <c r="F165" s="49">
        <f t="shared" ref="F165:F166" si="285">E165*G165</f>
        <v>2700</v>
      </c>
      <c r="G165" s="173">
        <v>3</v>
      </c>
      <c r="H165" s="38"/>
      <c r="J165" s="172">
        <v>3</v>
      </c>
      <c r="K165" s="172">
        <f t="shared" si="276"/>
        <v>2700</v>
      </c>
      <c r="L165" s="172">
        <f t="shared" si="267"/>
        <v>0</v>
      </c>
      <c r="M165" s="49">
        <f t="shared" si="268"/>
        <v>0</v>
      </c>
      <c r="N165" s="38"/>
      <c r="O165" s="128" t="s">
        <v>169</v>
      </c>
    </row>
    <row r="166" spans="1:18" s="21" customFormat="1">
      <c r="A166" s="173">
        <v>31681700</v>
      </c>
      <c r="B166" s="140" t="s">
        <v>253</v>
      </c>
      <c r="C166" s="173" t="s">
        <v>13</v>
      </c>
      <c r="D166" s="173" t="s">
        <v>17</v>
      </c>
      <c r="E166" s="174">
        <v>50</v>
      </c>
      <c r="F166" s="49">
        <f t="shared" si="285"/>
        <v>100</v>
      </c>
      <c r="G166" s="173">
        <v>2</v>
      </c>
      <c r="H166" s="38"/>
      <c r="J166" s="172">
        <v>2</v>
      </c>
      <c r="K166" s="172">
        <f t="shared" si="276"/>
        <v>100</v>
      </c>
      <c r="L166" s="172">
        <f t="shared" si="267"/>
        <v>0</v>
      </c>
      <c r="M166" s="49">
        <f t="shared" si="268"/>
        <v>0</v>
      </c>
      <c r="N166" s="38"/>
      <c r="O166" s="128" t="s">
        <v>169</v>
      </c>
    </row>
    <row r="167" spans="1:18" s="21" customFormat="1">
      <c r="A167" s="24">
        <v>31682110</v>
      </c>
      <c r="B167" s="140" t="s">
        <v>254</v>
      </c>
      <c r="C167" s="24" t="s">
        <v>13</v>
      </c>
      <c r="D167" s="24" t="s">
        <v>17</v>
      </c>
      <c r="E167" s="52">
        <v>1600</v>
      </c>
      <c r="F167" s="49">
        <f t="shared" si="257"/>
        <v>1600</v>
      </c>
      <c r="G167" s="24">
        <v>1</v>
      </c>
      <c r="H167" s="38"/>
      <c r="J167" s="1">
        <v>1</v>
      </c>
      <c r="K167" s="129">
        <f t="shared" si="258"/>
        <v>1600</v>
      </c>
      <c r="L167" s="1">
        <f t="shared" ref="L167:L168" si="286">G167-J167</f>
        <v>0</v>
      </c>
      <c r="M167" s="49">
        <f t="shared" ref="M167:M168" si="287">F167-K167</f>
        <v>0</v>
      </c>
      <c r="N167" s="38"/>
      <c r="O167" s="128" t="s">
        <v>169</v>
      </c>
    </row>
    <row r="168" spans="1:18" s="21" customFormat="1">
      <c r="A168" s="181">
        <v>31681900</v>
      </c>
      <c r="B168" s="140" t="s">
        <v>347</v>
      </c>
      <c r="C168" s="181" t="s">
        <v>13</v>
      </c>
      <c r="D168" s="181" t="s">
        <v>17</v>
      </c>
      <c r="E168" s="182">
        <v>47000</v>
      </c>
      <c r="F168" s="49">
        <f t="shared" ref="F168" si="288">E168*G168</f>
        <v>47000</v>
      </c>
      <c r="G168" s="181">
        <v>1</v>
      </c>
      <c r="H168" s="38"/>
      <c r="J168" s="180">
        <v>1</v>
      </c>
      <c r="K168" s="180">
        <f t="shared" ref="K168" si="289">J168*E168</f>
        <v>47000</v>
      </c>
      <c r="L168" s="180">
        <f t="shared" si="286"/>
        <v>0</v>
      </c>
      <c r="M168" s="49">
        <f t="shared" si="287"/>
        <v>0</v>
      </c>
      <c r="N168" s="38"/>
      <c r="O168" s="135" t="s">
        <v>178</v>
      </c>
    </row>
    <row r="169" spans="1:18" s="21" customFormat="1" ht="13.5" customHeight="1">
      <c r="A169" s="81">
        <v>31730000</v>
      </c>
      <c r="B169" s="141"/>
      <c r="C169" s="26"/>
      <c r="D169" s="26"/>
      <c r="E169" s="58"/>
      <c r="F169" s="85"/>
      <c r="G169" s="26"/>
      <c r="H169" s="82"/>
      <c r="I169" s="83"/>
      <c r="J169" s="34"/>
      <c r="K169" s="133"/>
      <c r="L169" s="34"/>
      <c r="M169" s="51"/>
      <c r="N169" s="35"/>
      <c r="O169" s="2"/>
    </row>
    <row r="170" spans="1:18" s="21" customFormat="1" ht="25.5" customHeight="1">
      <c r="A170" s="177">
        <v>31731100</v>
      </c>
      <c r="B170" s="140" t="s">
        <v>316</v>
      </c>
      <c r="C170" s="177" t="s">
        <v>13</v>
      </c>
      <c r="D170" s="177" t="s">
        <v>17</v>
      </c>
      <c r="E170" s="178">
        <v>1500</v>
      </c>
      <c r="F170" s="49">
        <f>E170*G170</f>
        <v>4500</v>
      </c>
      <c r="G170" s="177">
        <v>3</v>
      </c>
      <c r="H170" s="38"/>
      <c r="J170" s="176">
        <v>3</v>
      </c>
      <c r="K170" s="176">
        <f t="shared" ref="K170" si="290">J170*E170</f>
        <v>4500</v>
      </c>
      <c r="L170" s="176">
        <f t="shared" ref="L170" si="291">G170-J170</f>
        <v>0</v>
      </c>
      <c r="M170" s="49">
        <f t="shared" ref="M170" si="292">F170-K170</f>
        <v>0</v>
      </c>
      <c r="N170" s="35"/>
      <c r="O170" s="135" t="s">
        <v>178</v>
      </c>
    </row>
    <row r="171" spans="1:18" s="21" customFormat="1" ht="13.5" customHeight="1">
      <c r="A171" s="81">
        <v>32400000</v>
      </c>
      <c r="B171" s="141" t="s">
        <v>170</v>
      </c>
      <c r="C171" s="26"/>
      <c r="D171" s="26"/>
      <c r="E171" s="58"/>
      <c r="F171" s="85"/>
      <c r="G171" s="26"/>
      <c r="H171" s="82"/>
      <c r="I171" s="83"/>
      <c r="J171" s="34"/>
      <c r="K171" s="133"/>
      <c r="L171" s="34"/>
      <c r="M171" s="51"/>
      <c r="N171" s="35"/>
      <c r="O171" s="2"/>
    </row>
    <row r="172" spans="1:18" s="21" customFormat="1" ht="13.5" customHeight="1">
      <c r="A172" s="181">
        <v>32421300</v>
      </c>
      <c r="B172" s="140" t="s">
        <v>171</v>
      </c>
      <c r="C172" s="181" t="s">
        <v>13</v>
      </c>
      <c r="D172" s="181" t="s">
        <v>17</v>
      </c>
      <c r="E172" s="182">
        <v>4500</v>
      </c>
      <c r="F172" s="49">
        <f>E172*G172</f>
        <v>4500</v>
      </c>
      <c r="G172" s="181">
        <v>1</v>
      </c>
      <c r="H172" s="38"/>
      <c r="J172" s="180">
        <v>1</v>
      </c>
      <c r="K172" s="180">
        <f t="shared" ref="K172" si="293">J172*E172</f>
        <v>4500</v>
      </c>
      <c r="L172" s="180">
        <f t="shared" ref="L172" si="294">G172-J172</f>
        <v>0</v>
      </c>
      <c r="M172" s="49">
        <f t="shared" ref="M172" si="295">F172-K172</f>
        <v>0</v>
      </c>
      <c r="N172" s="35"/>
      <c r="O172" s="128" t="s">
        <v>169</v>
      </c>
    </row>
    <row r="173" spans="1:18" s="21" customFormat="1" ht="13.5" customHeight="1">
      <c r="A173" s="131">
        <v>32421100</v>
      </c>
      <c r="B173" s="140" t="s">
        <v>355</v>
      </c>
      <c r="C173" s="131" t="s">
        <v>13</v>
      </c>
      <c r="D173" s="181" t="s">
        <v>21</v>
      </c>
      <c r="E173" s="132">
        <v>130</v>
      </c>
      <c r="F173" s="49">
        <f>E173*G173</f>
        <v>9100</v>
      </c>
      <c r="G173" s="131">
        <v>70</v>
      </c>
      <c r="H173" s="38"/>
      <c r="J173" s="129">
        <v>70</v>
      </c>
      <c r="K173" s="129">
        <f t="shared" ref="K173" si="296">J173*E173</f>
        <v>9100</v>
      </c>
      <c r="L173" s="129">
        <f t="shared" ref="L173" si="297">G173-J173</f>
        <v>0</v>
      </c>
      <c r="M173" s="49">
        <f t="shared" ref="M173" si="298">F173-K173</f>
        <v>0</v>
      </c>
      <c r="N173" s="35"/>
      <c r="O173" s="135" t="s">
        <v>178</v>
      </c>
    </row>
    <row r="174" spans="1:18" s="21" customFormat="1" ht="15">
      <c r="A174" s="11" t="s">
        <v>304</v>
      </c>
      <c r="B174" s="143" t="s">
        <v>305</v>
      </c>
      <c r="C174" s="177"/>
      <c r="D174" s="26"/>
      <c r="E174" s="58"/>
      <c r="F174" s="51"/>
      <c r="G174" s="26"/>
      <c r="H174" s="25"/>
      <c r="J174" s="176"/>
      <c r="K174" s="176"/>
      <c r="L174" s="176"/>
      <c r="M174" s="49"/>
      <c r="N174" s="64"/>
      <c r="O174" s="2"/>
      <c r="P174" s="20"/>
      <c r="Q174" s="20"/>
      <c r="R174" s="20"/>
    </row>
    <row r="175" spans="1:18" s="21" customFormat="1" ht="15">
      <c r="A175" s="177">
        <v>32551160</v>
      </c>
      <c r="B175" s="144" t="s">
        <v>305</v>
      </c>
      <c r="C175" s="177" t="s">
        <v>13</v>
      </c>
      <c r="D175" s="26" t="s">
        <v>17</v>
      </c>
      <c r="E175" s="58">
        <v>132000</v>
      </c>
      <c r="F175" s="51">
        <f t="shared" ref="F175" si="299">E175*G175</f>
        <v>132000</v>
      </c>
      <c r="G175" s="26">
        <v>1</v>
      </c>
      <c r="H175" s="25"/>
      <c r="J175" s="176">
        <v>1</v>
      </c>
      <c r="K175" s="176">
        <f>J175*E175</f>
        <v>132000</v>
      </c>
      <c r="L175" s="176">
        <f t="shared" ref="L175" si="300">G175-J175</f>
        <v>0</v>
      </c>
      <c r="M175" s="49">
        <f t="shared" ref="M175" si="301">F175-K175</f>
        <v>0</v>
      </c>
      <c r="N175" s="38"/>
      <c r="O175" s="135" t="s">
        <v>178</v>
      </c>
      <c r="P175" s="20"/>
      <c r="Q175" s="20"/>
      <c r="R175" s="20"/>
    </row>
    <row r="176" spans="1:18" s="21" customFormat="1" ht="13.5" customHeight="1">
      <c r="A176" s="81">
        <v>3257000</v>
      </c>
      <c r="B176" s="147" t="s">
        <v>172</v>
      </c>
      <c r="C176" s="26"/>
      <c r="D176" s="26"/>
      <c r="E176" s="58"/>
      <c r="F176" s="35"/>
      <c r="G176" s="26"/>
      <c r="H176" s="82"/>
      <c r="I176" s="83"/>
      <c r="J176" s="34"/>
      <c r="K176" s="133"/>
      <c r="L176" s="34"/>
      <c r="M176" s="51"/>
      <c r="N176" s="35"/>
      <c r="O176" s="2"/>
    </row>
    <row r="177" spans="1:18" s="21" customFormat="1" ht="13.5" customHeight="1">
      <c r="A177" s="131">
        <v>32571200</v>
      </c>
      <c r="B177" s="140" t="s">
        <v>173</v>
      </c>
      <c r="C177" s="131" t="s">
        <v>13</v>
      </c>
      <c r="D177" s="131" t="s">
        <v>21</v>
      </c>
      <c r="E177" s="132">
        <v>110</v>
      </c>
      <c r="F177" s="49">
        <f t="shared" ref="F177:F178" si="302">E177*G177</f>
        <v>7150</v>
      </c>
      <c r="G177" s="131">
        <v>65</v>
      </c>
      <c r="H177" s="38"/>
      <c r="J177" s="131">
        <v>65</v>
      </c>
      <c r="K177" s="129">
        <f t="shared" ref="K177:K178" si="303">J177*E177</f>
        <v>7150</v>
      </c>
      <c r="L177" s="129">
        <f t="shared" ref="L177:L178" si="304">G177-J177</f>
        <v>0</v>
      </c>
      <c r="M177" s="49">
        <f t="shared" ref="M177:M178" si="305">F177-K177</f>
        <v>0</v>
      </c>
      <c r="N177" s="35"/>
      <c r="O177" s="128" t="s">
        <v>169</v>
      </c>
    </row>
    <row r="178" spans="1:18" s="21" customFormat="1" ht="13.5" customHeight="1">
      <c r="A178" s="131">
        <v>32571200</v>
      </c>
      <c r="B178" s="140" t="s">
        <v>173</v>
      </c>
      <c r="C178" s="131" t="s">
        <v>13</v>
      </c>
      <c r="D178" s="131" t="s">
        <v>21</v>
      </c>
      <c r="E178" s="132">
        <v>140</v>
      </c>
      <c r="F178" s="49">
        <f t="shared" si="302"/>
        <v>2520</v>
      </c>
      <c r="G178" s="131">
        <v>18</v>
      </c>
      <c r="H178" s="38"/>
      <c r="J178" s="131">
        <v>18</v>
      </c>
      <c r="K178" s="129">
        <f t="shared" si="303"/>
        <v>2520</v>
      </c>
      <c r="L178" s="129">
        <f t="shared" si="304"/>
        <v>0</v>
      </c>
      <c r="M178" s="49">
        <f t="shared" si="305"/>
        <v>0</v>
      </c>
      <c r="N178" s="35"/>
      <c r="O178" s="128" t="s">
        <v>169</v>
      </c>
    </row>
    <row r="179" spans="1:18" s="21" customFormat="1" ht="13.5" customHeight="1">
      <c r="A179" s="81">
        <v>33190000</v>
      </c>
      <c r="B179" s="147" t="s">
        <v>203</v>
      </c>
      <c r="C179" s="26"/>
      <c r="D179" s="26"/>
      <c r="E179" s="58"/>
      <c r="F179" s="35"/>
      <c r="G179" s="26"/>
      <c r="H179" s="82"/>
      <c r="I179" s="83"/>
      <c r="J179" s="34"/>
      <c r="K179" s="133"/>
      <c r="L179" s="34"/>
      <c r="M179" s="51"/>
      <c r="N179" s="35"/>
      <c r="O179" s="2"/>
    </row>
    <row r="180" spans="1:18" s="21" customFormat="1" ht="13.5" customHeight="1">
      <c r="A180" s="131">
        <v>33191470</v>
      </c>
      <c r="B180" s="140" t="s">
        <v>202</v>
      </c>
      <c r="C180" s="131" t="s">
        <v>13</v>
      </c>
      <c r="D180" s="131" t="s">
        <v>17</v>
      </c>
      <c r="E180" s="132">
        <v>4000</v>
      </c>
      <c r="F180" s="49">
        <f t="shared" ref="F180" si="306">E180*G180</f>
        <v>4000</v>
      </c>
      <c r="G180" s="131">
        <v>1</v>
      </c>
      <c r="H180" s="38"/>
      <c r="J180" s="131">
        <v>1</v>
      </c>
      <c r="K180" s="129">
        <f t="shared" ref="K180" si="307">J180*E180</f>
        <v>4000</v>
      </c>
      <c r="L180" s="129">
        <f t="shared" ref="L180" si="308">G180-J180</f>
        <v>0</v>
      </c>
      <c r="M180" s="49">
        <f t="shared" ref="M180" si="309">F180-K180</f>
        <v>0</v>
      </c>
      <c r="N180" s="35"/>
      <c r="O180" s="128" t="s">
        <v>169</v>
      </c>
    </row>
    <row r="181" spans="1:18" s="21" customFormat="1" ht="38.25">
      <c r="A181" s="10" t="s">
        <v>110</v>
      </c>
      <c r="B181" s="148" t="s">
        <v>111</v>
      </c>
      <c r="C181" s="33"/>
      <c r="D181" s="26"/>
      <c r="E181" s="58"/>
      <c r="F181" s="51"/>
      <c r="G181" s="26"/>
      <c r="H181" s="25"/>
      <c r="J181" s="1"/>
      <c r="K181" s="1"/>
      <c r="L181" s="1"/>
      <c r="M181" s="49"/>
      <c r="N181" s="134"/>
      <c r="O181" s="2"/>
    </row>
    <row r="182" spans="1:18" s="21" customFormat="1" ht="15">
      <c r="A182" s="33">
        <v>33761100</v>
      </c>
      <c r="B182" s="144" t="s">
        <v>182</v>
      </c>
      <c r="C182" s="33" t="s">
        <v>13</v>
      </c>
      <c r="D182" s="26" t="s">
        <v>16</v>
      </c>
      <c r="E182" s="58">
        <v>800</v>
      </c>
      <c r="F182" s="51">
        <f t="shared" ref="F182" si="310">E182*G182</f>
        <v>9600</v>
      </c>
      <c r="G182" s="26">
        <v>12</v>
      </c>
      <c r="H182" s="25"/>
      <c r="J182" s="1">
        <v>12</v>
      </c>
      <c r="K182" s="129">
        <f>J182*E182</f>
        <v>9600</v>
      </c>
      <c r="L182" s="1">
        <f t="shared" ref="L182" si="311">G182-J182</f>
        <v>0</v>
      </c>
      <c r="M182" s="49">
        <f t="shared" ref="M182" si="312">F182-K182</f>
        <v>0</v>
      </c>
      <c r="N182" s="38"/>
      <c r="O182" s="128" t="s">
        <v>169</v>
      </c>
    </row>
    <row r="183" spans="1:18" s="21" customFormat="1" ht="38.25">
      <c r="A183" s="10" t="s">
        <v>150</v>
      </c>
      <c r="B183" s="148" t="s">
        <v>151</v>
      </c>
      <c r="C183" s="89"/>
      <c r="D183" s="26"/>
      <c r="E183" s="58"/>
      <c r="F183" s="51"/>
      <c r="G183" s="26"/>
      <c r="H183" s="25"/>
      <c r="J183" s="88"/>
      <c r="K183" s="88"/>
      <c r="L183" s="88"/>
      <c r="M183" s="49"/>
      <c r="N183" s="64"/>
      <c r="O183" s="2"/>
    </row>
    <row r="184" spans="1:18" s="21" customFormat="1" ht="15">
      <c r="A184" s="10" t="s">
        <v>175</v>
      </c>
      <c r="B184" s="149" t="s">
        <v>174</v>
      </c>
      <c r="C184" s="131" t="s">
        <v>13</v>
      </c>
      <c r="D184" s="26" t="s">
        <v>17</v>
      </c>
      <c r="E184" s="58">
        <v>4000</v>
      </c>
      <c r="F184" s="51">
        <f t="shared" ref="F184" si="313">E184*G184</f>
        <v>4000</v>
      </c>
      <c r="G184" s="26">
        <v>1</v>
      </c>
      <c r="H184" s="25"/>
      <c r="J184" s="129">
        <v>1</v>
      </c>
      <c r="K184" s="129">
        <f>J184*E184</f>
        <v>4000</v>
      </c>
      <c r="L184" s="129">
        <f t="shared" ref="L184" si="314">G184-J184</f>
        <v>0</v>
      </c>
      <c r="M184" s="49">
        <f t="shared" ref="M184" si="315">F184-K184</f>
        <v>0</v>
      </c>
      <c r="N184" s="38"/>
      <c r="O184" s="128" t="s">
        <v>169</v>
      </c>
    </row>
    <row r="185" spans="1:18" s="21" customFormat="1" ht="15">
      <c r="A185" s="10" t="s">
        <v>120</v>
      </c>
      <c r="B185" s="150" t="s">
        <v>121</v>
      </c>
      <c r="C185" s="47"/>
      <c r="D185" s="26"/>
      <c r="E185" s="58"/>
      <c r="F185" s="51"/>
      <c r="G185" s="26"/>
      <c r="H185" s="25"/>
      <c r="J185" s="46"/>
      <c r="K185" s="46"/>
      <c r="L185" s="46"/>
      <c r="M185" s="49"/>
      <c r="N185" s="64"/>
      <c r="O185" s="2"/>
      <c r="P185" s="20"/>
      <c r="Q185" s="20"/>
      <c r="R185" s="20"/>
    </row>
    <row r="186" spans="1:18" s="21" customFormat="1" ht="15">
      <c r="A186" s="47">
        <v>35821400</v>
      </c>
      <c r="B186" s="144" t="s">
        <v>119</v>
      </c>
      <c r="C186" s="47" t="s">
        <v>13</v>
      </c>
      <c r="D186" s="26" t="s">
        <v>17</v>
      </c>
      <c r="E186" s="58">
        <v>2500</v>
      </c>
      <c r="F186" s="51">
        <f t="shared" ref="F186" si="316">E186*G186</f>
        <v>2500</v>
      </c>
      <c r="G186" s="26">
        <v>1</v>
      </c>
      <c r="H186" s="25"/>
      <c r="J186" s="46">
        <v>1</v>
      </c>
      <c r="K186" s="129">
        <f>J186*E186</f>
        <v>2500</v>
      </c>
      <c r="L186" s="46">
        <f t="shared" ref="L186" si="317">G186-J186</f>
        <v>0</v>
      </c>
      <c r="M186" s="49">
        <f t="shared" ref="M186" si="318">F186-K186</f>
        <v>0</v>
      </c>
      <c r="N186" s="38"/>
      <c r="O186" s="2"/>
      <c r="P186" s="20"/>
      <c r="Q186" s="20"/>
      <c r="R186" s="20"/>
    </row>
    <row r="187" spans="1:18" s="41" customFormat="1">
      <c r="A187" s="116" t="s">
        <v>337</v>
      </c>
      <c r="B187" s="155"/>
      <c r="C187" s="26"/>
      <c r="D187" s="26"/>
      <c r="E187" s="58"/>
      <c r="F187" s="85"/>
      <c r="G187" s="26"/>
      <c r="H187" s="82"/>
      <c r="J187" s="34"/>
      <c r="K187" s="34"/>
      <c r="L187" s="34"/>
      <c r="M187" s="34"/>
      <c r="N187" s="35"/>
      <c r="O187" s="108"/>
    </row>
    <row r="188" spans="1:18" s="41" customFormat="1">
      <c r="A188" s="115" t="s">
        <v>338</v>
      </c>
      <c r="B188" s="156" t="s">
        <v>339</v>
      </c>
      <c r="C188" s="26" t="s">
        <v>13</v>
      </c>
      <c r="D188" s="26" t="s">
        <v>17</v>
      </c>
      <c r="E188" s="58">
        <v>4000</v>
      </c>
      <c r="F188" s="49">
        <f>E188*G188</f>
        <v>12000</v>
      </c>
      <c r="G188" s="26">
        <v>3</v>
      </c>
      <c r="H188" s="82"/>
      <c r="J188" s="34">
        <v>3</v>
      </c>
      <c r="K188" s="34">
        <v>12000</v>
      </c>
      <c r="L188" s="180">
        <f t="shared" ref="L188" si="319">G188-J188</f>
        <v>0</v>
      </c>
      <c r="M188" s="49">
        <f t="shared" ref="M188" si="320">F188-K188</f>
        <v>0</v>
      </c>
      <c r="N188" s="35"/>
      <c r="O188" s="135" t="s">
        <v>178</v>
      </c>
    </row>
    <row r="189" spans="1:18" s="41" customFormat="1">
      <c r="A189" s="115" t="s">
        <v>343</v>
      </c>
      <c r="B189" s="156" t="s">
        <v>344</v>
      </c>
      <c r="C189" s="26" t="s">
        <v>13</v>
      </c>
      <c r="D189" s="26" t="s">
        <v>17</v>
      </c>
      <c r="E189" s="58">
        <v>1000</v>
      </c>
      <c r="F189" s="49">
        <f>E189*G189</f>
        <v>4000</v>
      </c>
      <c r="G189" s="26">
        <v>4</v>
      </c>
      <c r="H189" s="82"/>
      <c r="J189" s="34">
        <v>4</v>
      </c>
      <c r="K189" s="34">
        <v>12000</v>
      </c>
      <c r="L189" s="180">
        <f t="shared" ref="L189" si="321">G189-J189</f>
        <v>0</v>
      </c>
      <c r="M189" s="49">
        <f t="shared" ref="M189" si="322">F189-K189</f>
        <v>-8000</v>
      </c>
      <c r="N189" s="35"/>
      <c r="O189" s="135" t="s">
        <v>178</v>
      </c>
    </row>
    <row r="190" spans="1:18" s="41" customFormat="1">
      <c r="A190" s="116" t="s">
        <v>340</v>
      </c>
      <c r="B190" s="155"/>
      <c r="C190" s="26"/>
      <c r="D190" s="26"/>
      <c r="E190" s="58"/>
      <c r="F190" s="85"/>
      <c r="G190" s="26"/>
      <c r="H190" s="82"/>
      <c r="J190" s="34"/>
      <c r="K190" s="34"/>
      <c r="L190" s="34"/>
      <c r="M190" s="34"/>
      <c r="N190" s="35"/>
      <c r="O190" s="108"/>
    </row>
    <row r="191" spans="1:18" s="41" customFormat="1">
      <c r="A191" s="115" t="s">
        <v>341</v>
      </c>
      <c r="B191" s="156" t="s">
        <v>342</v>
      </c>
      <c r="C191" s="26" t="s">
        <v>13</v>
      </c>
      <c r="D191" s="26" t="s">
        <v>16</v>
      </c>
      <c r="E191" s="58">
        <v>4000</v>
      </c>
      <c r="F191" s="49">
        <f>E191*G191</f>
        <v>16000</v>
      </c>
      <c r="G191" s="26">
        <v>4</v>
      </c>
      <c r="H191" s="82"/>
      <c r="J191" s="34">
        <v>4</v>
      </c>
      <c r="K191" s="34">
        <v>16000</v>
      </c>
      <c r="L191" s="180">
        <f t="shared" ref="L191" si="323">G191-J191</f>
        <v>0</v>
      </c>
      <c r="M191" s="49">
        <f t="shared" ref="M191" si="324">F191-K191</f>
        <v>0</v>
      </c>
      <c r="N191" s="35"/>
      <c r="O191" s="135" t="s">
        <v>178</v>
      </c>
    </row>
    <row r="192" spans="1:18" ht="15">
      <c r="A192" s="28" t="s">
        <v>83</v>
      </c>
      <c r="B192" s="152" t="s">
        <v>82</v>
      </c>
      <c r="C192" s="102" t="s">
        <v>13</v>
      </c>
      <c r="D192" s="102" t="s">
        <v>17</v>
      </c>
      <c r="E192" s="103">
        <v>4000</v>
      </c>
      <c r="F192" s="49">
        <f>E192*G192</f>
        <v>32000</v>
      </c>
      <c r="G192" s="102">
        <v>8</v>
      </c>
      <c r="H192" s="57"/>
      <c r="J192" s="101">
        <v>8</v>
      </c>
      <c r="K192" s="129">
        <f t="shared" ref="K192:K193" si="325">J192*E192</f>
        <v>32000</v>
      </c>
      <c r="L192" s="101">
        <f t="shared" ref="L192" si="326">G192-J192</f>
        <v>0</v>
      </c>
      <c r="M192" s="49">
        <f t="shared" ref="M192" si="327">F192-K192</f>
        <v>0</v>
      </c>
      <c r="O192" s="128" t="s">
        <v>169</v>
      </c>
    </row>
    <row r="193" spans="1:18" ht="15">
      <c r="A193" s="28" t="s">
        <v>96</v>
      </c>
      <c r="B193" s="153" t="s">
        <v>97</v>
      </c>
      <c r="C193" s="24" t="s">
        <v>13</v>
      </c>
      <c r="D193" s="24" t="s">
        <v>17</v>
      </c>
      <c r="E193" s="52">
        <v>4000</v>
      </c>
      <c r="F193" s="49">
        <f>E193*G193</f>
        <v>32000</v>
      </c>
      <c r="G193" s="24">
        <v>8</v>
      </c>
      <c r="H193" s="57"/>
      <c r="J193" s="1">
        <v>8</v>
      </c>
      <c r="K193" s="129">
        <f t="shared" si="325"/>
        <v>32000</v>
      </c>
      <c r="L193" s="1">
        <f t="shared" ref="L193" si="328">G193-J193</f>
        <v>0</v>
      </c>
      <c r="M193" s="49">
        <f t="shared" ref="M193" si="329">F193-K193</f>
        <v>0</v>
      </c>
    </row>
    <row r="194" spans="1:18" ht="15">
      <c r="A194" s="28" t="s">
        <v>84</v>
      </c>
      <c r="B194" s="152" t="s">
        <v>331</v>
      </c>
      <c r="C194" s="181" t="s">
        <v>13</v>
      </c>
      <c r="D194" s="181" t="s">
        <v>17</v>
      </c>
      <c r="E194" s="182">
        <v>200</v>
      </c>
      <c r="F194" s="49">
        <f>E194*G194</f>
        <v>400</v>
      </c>
      <c r="G194" s="181">
        <v>2</v>
      </c>
      <c r="H194" s="57"/>
      <c r="J194" s="180">
        <v>2</v>
      </c>
      <c r="K194" s="180">
        <f t="shared" ref="K194" si="330">J194*E194</f>
        <v>400</v>
      </c>
      <c r="L194" s="180">
        <f t="shared" ref="L194" si="331">G194-J194</f>
        <v>0</v>
      </c>
      <c r="M194" s="49">
        <f t="shared" ref="M194" si="332">F194-K194</f>
        <v>0</v>
      </c>
      <c r="O194" s="135" t="s">
        <v>178</v>
      </c>
    </row>
    <row r="195" spans="1:18" ht="15.75" customHeight="1">
      <c r="A195" s="11" t="s">
        <v>94</v>
      </c>
      <c r="B195" s="154" t="s">
        <v>95</v>
      </c>
      <c r="C195" s="19"/>
      <c r="D195" s="24"/>
      <c r="E195" s="52"/>
      <c r="F195" s="49"/>
      <c r="G195" s="24"/>
      <c r="H195" s="57"/>
      <c r="J195" s="36"/>
      <c r="K195" s="36"/>
      <c r="L195" s="36"/>
      <c r="M195" s="55"/>
      <c r="P195" s="21"/>
      <c r="Q195" s="21"/>
      <c r="R195" s="21"/>
    </row>
    <row r="196" spans="1:18" ht="15.75" customHeight="1">
      <c r="A196" s="10" t="s">
        <v>321</v>
      </c>
      <c r="B196" s="153" t="s">
        <v>322</v>
      </c>
      <c r="C196" s="181" t="s">
        <v>13</v>
      </c>
      <c r="D196" s="19" t="s">
        <v>16</v>
      </c>
      <c r="E196" s="182">
        <v>2200</v>
      </c>
      <c r="F196" s="49">
        <f>E196*G196</f>
        <v>2200</v>
      </c>
      <c r="G196" s="181">
        <v>1</v>
      </c>
      <c r="H196" s="57"/>
      <c r="J196" s="180">
        <v>1</v>
      </c>
      <c r="K196" s="180">
        <f t="shared" ref="K196:K197" si="333">J196*E196</f>
        <v>2200</v>
      </c>
      <c r="L196" s="180">
        <f t="shared" ref="L196:L197" si="334">G196-J196</f>
        <v>0</v>
      </c>
      <c r="M196" s="49">
        <f t="shared" ref="M196:M197" si="335">F196-K196</f>
        <v>0</v>
      </c>
      <c r="O196" s="135" t="s">
        <v>178</v>
      </c>
      <c r="P196" s="21"/>
      <c r="Q196" s="21"/>
      <c r="R196" s="21"/>
    </row>
    <row r="197" spans="1:18" ht="15.75" customHeight="1">
      <c r="A197" s="10" t="s">
        <v>321</v>
      </c>
      <c r="B197" s="153" t="s">
        <v>322</v>
      </c>
      <c r="C197" s="181" t="s">
        <v>13</v>
      </c>
      <c r="D197" s="19" t="s">
        <v>16</v>
      </c>
      <c r="E197" s="182">
        <v>650</v>
      </c>
      <c r="F197" s="49">
        <f>E197*G197</f>
        <v>1300</v>
      </c>
      <c r="G197" s="181">
        <v>2</v>
      </c>
      <c r="H197" s="57"/>
      <c r="J197" s="180">
        <v>2</v>
      </c>
      <c r="K197" s="180">
        <f t="shared" si="333"/>
        <v>1300</v>
      </c>
      <c r="L197" s="180">
        <f t="shared" si="334"/>
        <v>0</v>
      </c>
      <c r="M197" s="49">
        <f t="shared" si="335"/>
        <v>0</v>
      </c>
      <c r="O197" s="135" t="s">
        <v>178</v>
      </c>
      <c r="P197" s="21"/>
      <c r="Q197" s="21"/>
      <c r="R197" s="21"/>
    </row>
    <row r="198" spans="1:18" ht="15.75" customHeight="1">
      <c r="A198" s="10" t="s">
        <v>321</v>
      </c>
      <c r="B198" s="153" t="s">
        <v>322</v>
      </c>
      <c r="C198" s="181" t="s">
        <v>13</v>
      </c>
      <c r="D198" s="19" t="s">
        <v>16</v>
      </c>
      <c r="E198" s="182">
        <v>800</v>
      </c>
      <c r="F198" s="49">
        <f>E198*G198</f>
        <v>800</v>
      </c>
      <c r="G198" s="181">
        <v>1</v>
      </c>
      <c r="H198" s="57"/>
      <c r="J198" s="180">
        <v>1</v>
      </c>
      <c r="K198" s="180">
        <f t="shared" ref="K198" si="336">J198*E198</f>
        <v>800</v>
      </c>
      <c r="L198" s="180">
        <f t="shared" ref="L198" si="337">G198-J198</f>
        <v>0</v>
      </c>
      <c r="M198" s="49">
        <f t="shared" ref="M198" si="338">F198-K198</f>
        <v>0</v>
      </c>
      <c r="O198" s="135" t="s">
        <v>178</v>
      </c>
      <c r="P198" s="21"/>
      <c r="Q198" s="21"/>
      <c r="R198" s="21"/>
    </row>
    <row r="199" spans="1:18" s="41" customFormat="1">
      <c r="A199" s="116" t="s">
        <v>334</v>
      </c>
      <c r="B199" s="155"/>
      <c r="C199" s="26"/>
      <c r="D199" s="26"/>
      <c r="E199" s="58"/>
      <c r="F199" s="85"/>
      <c r="G199" s="26"/>
      <c r="H199" s="82"/>
      <c r="J199" s="34"/>
      <c r="K199" s="34"/>
      <c r="L199" s="34"/>
      <c r="M199" s="34"/>
      <c r="N199" s="35"/>
      <c r="O199" s="108"/>
    </row>
    <row r="200" spans="1:18" s="41" customFormat="1">
      <c r="A200" s="115" t="s">
        <v>335</v>
      </c>
      <c r="B200" s="156" t="s">
        <v>336</v>
      </c>
      <c r="C200" s="26" t="s">
        <v>13</v>
      </c>
      <c r="D200" s="26" t="s">
        <v>17</v>
      </c>
      <c r="E200" s="58">
        <v>7000</v>
      </c>
      <c r="F200" s="49">
        <f>E200*G200</f>
        <v>7000</v>
      </c>
      <c r="G200" s="26">
        <v>1</v>
      </c>
      <c r="H200" s="82"/>
      <c r="J200" s="34">
        <v>1</v>
      </c>
      <c r="K200" s="34">
        <v>7000</v>
      </c>
      <c r="L200" s="180">
        <f t="shared" ref="L200" si="339">G200-J200</f>
        <v>0</v>
      </c>
      <c r="M200" s="49">
        <f t="shared" ref="M200" si="340">F200-K200</f>
        <v>0</v>
      </c>
      <c r="N200" s="35"/>
      <c r="O200" s="135" t="s">
        <v>178</v>
      </c>
    </row>
    <row r="201" spans="1:18" s="21" customFormat="1" ht="38.25">
      <c r="A201" s="8">
        <v>39100000</v>
      </c>
      <c r="B201" s="143" t="s">
        <v>139</v>
      </c>
      <c r="C201" s="24"/>
      <c r="D201" s="24"/>
      <c r="E201" s="52"/>
      <c r="F201" s="49"/>
      <c r="G201" s="24"/>
      <c r="H201" s="56"/>
      <c r="J201" s="36"/>
      <c r="K201" s="36"/>
      <c r="L201" s="36"/>
      <c r="M201" s="55"/>
      <c r="N201" s="38"/>
      <c r="O201" s="2"/>
      <c r="P201" s="41"/>
      <c r="Q201" s="41"/>
      <c r="R201" s="41"/>
    </row>
    <row r="202" spans="1:18" s="21" customFormat="1" ht="15">
      <c r="A202" s="18" t="s">
        <v>180</v>
      </c>
      <c r="B202" s="142" t="s">
        <v>181</v>
      </c>
      <c r="C202" s="131" t="s">
        <v>13</v>
      </c>
      <c r="D202" s="129" t="s">
        <v>17</v>
      </c>
      <c r="E202" s="132">
        <v>50</v>
      </c>
      <c r="F202" s="49">
        <f t="shared" ref="F202" si="341">E202*G202</f>
        <v>2500</v>
      </c>
      <c r="G202" s="131">
        <v>50</v>
      </c>
      <c r="H202" s="56"/>
      <c r="J202" s="129">
        <v>50</v>
      </c>
      <c r="K202" s="129">
        <f t="shared" ref="K202" si="342">J202*E202</f>
        <v>2500</v>
      </c>
      <c r="L202" s="129">
        <f t="shared" ref="L202" si="343">G202-J202</f>
        <v>0</v>
      </c>
      <c r="M202" s="49">
        <f t="shared" ref="M202" si="344">F202-K202</f>
        <v>0</v>
      </c>
      <c r="N202" s="38"/>
      <c r="O202" s="128" t="s">
        <v>169</v>
      </c>
      <c r="P202" s="20"/>
      <c r="Q202" s="20"/>
      <c r="R202" s="20"/>
    </row>
    <row r="203" spans="1:18" s="41" customFormat="1">
      <c r="A203" s="116" t="s">
        <v>242</v>
      </c>
      <c r="B203" s="155" t="s">
        <v>243</v>
      </c>
      <c r="C203" s="26"/>
      <c r="D203" s="26"/>
      <c r="E203" s="58"/>
      <c r="F203" s="85"/>
      <c r="G203" s="26"/>
      <c r="H203" s="82"/>
      <c r="J203" s="34"/>
      <c r="K203" s="34"/>
      <c r="L203" s="34"/>
      <c r="M203" s="34"/>
      <c r="N203" s="35"/>
      <c r="O203" s="108"/>
    </row>
    <row r="204" spans="1:18" s="41" customFormat="1" ht="18" customHeight="1">
      <c r="A204" s="115" t="s">
        <v>244</v>
      </c>
      <c r="B204" s="171" t="s">
        <v>243</v>
      </c>
      <c r="C204" s="26" t="s">
        <v>13</v>
      </c>
      <c r="D204" s="26" t="s">
        <v>17</v>
      </c>
      <c r="E204" s="58">
        <v>11500</v>
      </c>
      <c r="F204" s="49">
        <f>E204*G204</f>
        <v>23000</v>
      </c>
      <c r="G204" s="26">
        <v>2</v>
      </c>
      <c r="H204" s="82"/>
      <c r="J204" s="34">
        <v>2</v>
      </c>
      <c r="K204" s="129">
        <f t="shared" ref="K204" si="345">J204*E204</f>
        <v>23000</v>
      </c>
      <c r="L204" s="129">
        <f t="shared" ref="L204" si="346">G204-J204</f>
        <v>0</v>
      </c>
      <c r="M204" s="49">
        <f t="shared" ref="M204" si="347">F204-K204</f>
        <v>0</v>
      </c>
      <c r="N204" s="35"/>
      <c r="O204" s="128" t="s">
        <v>169</v>
      </c>
    </row>
    <row r="205" spans="1:18" s="41" customFormat="1" ht="15">
      <c r="A205" s="110">
        <v>39200000</v>
      </c>
      <c r="B205" s="157" t="s">
        <v>156</v>
      </c>
      <c r="C205" s="26"/>
      <c r="D205" s="117"/>
      <c r="E205" s="58"/>
      <c r="F205" s="49"/>
      <c r="G205" s="26"/>
      <c r="H205" s="40"/>
      <c r="J205" s="34"/>
      <c r="K205" s="129">
        <f t="shared" ref="K205:K209" si="348">J205*E205</f>
        <v>0</v>
      </c>
      <c r="L205" s="109"/>
      <c r="M205" s="49"/>
      <c r="N205" s="35"/>
      <c r="O205" s="108"/>
      <c r="P205" s="21"/>
      <c r="Q205" s="21"/>
      <c r="R205" s="21"/>
    </row>
    <row r="206" spans="1:18" s="41" customFormat="1" ht="15">
      <c r="A206" s="110">
        <v>39298300</v>
      </c>
      <c r="B206" s="142" t="s">
        <v>157</v>
      </c>
      <c r="C206" s="26" t="s">
        <v>13</v>
      </c>
      <c r="D206" s="26" t="s">
        <v>17</v>
      </c>
      <c r="E206" s="58">
        <v>4500</v>
      </c>
      <c r="F206" s="49">
        <f t="shared" ref="F206:F209" si="349">E206*G206</f>
        <v>18000</v>
      </c>
      <c r="G206" s="26">
        <v>4</v>
      </c>
      <c r="H206" s="40"/>
      <c r="J206" s="34">
        <v>4</v>
      </c>
      <c r="K206" s="129">
        <f t="shared" si="348"/>
        <v>18000</v>
      </c>
      <c r="L206" s="109">
        <f t="shared" ref="L206:L209" si="350">G206-J206</f>
        <v>0</v>
      </c>
      <c r="M206" s="49">
        <f t="shared" ref="M206:M209" si="351">F206-K206</f>
        <v>0</v>
      </c>
      <c r="N206" s="35"/>
      <c r="O206" s="135" t="s">
        <v>178</v>
      </c>
      <c r="P206" s="21"/>
      <c r="Q206" s="21"/>
      <c r="R206" s="21"/>
    </row>
    <row r="207" spans="1:18" s="41" customFormat="1" ht="15">
      <c r="A207" s="131">
        <v>39298300</v>
      </c>
      <c r="B207" s="142" t="s">
        <v>157</v>
      </c>
      <c r="C207" s="26" t="s">
        <v>13</v>
      </c>
      <c r="D207" s="26" t="s">
        <v>17</v>
      </c>
      <c r="E207" s="58">
        <v>2000</v>
      </c>
      <c r="F207" s="49">
        <f t="shared" ref="F207:F208" si="352">E207*G207</f>
        <v>2000</v>
      </c>
      <c r="G207" s="26">
        <v>1</v>
      </c>
      <c r="H207" s="40"/>
      <c r="J207" s="34">
        <v>1</v>
      </c>
      <c r="K207" s="129">
        <f t="shared" ref="K207:K208" si="353">J207*E207</f>
        <v>2000</v>
      </c>
      <c r="L207" s="129">
        <f t="shared" ref="L207:L208" si="354">G207-J207</f>
        <v>0</v>
      </c>
      <c r="M207" s="49">
        <f t="shared" ref="M207:M208" si="355">F207-K207</f>
        <v>0</v>
      </c>
      <c r="N207" s="35"/>
      <c r="O207" s="135" t="s">
        <v>178</v>
      </c>
      <c r="P207" s="21"/>
      <c r="Q207" s="21"/>
      <c r="R207" s="21"/>
    </row>
    <row r="208" spans="1:18" s="41" customFormat="1" ht="15">
      <c r="A208" s="131">
        <v>39299320</v>
      </c>
      <c r="B208" s="142" t="s">
        <v>214</v>
      </c>
      <c r="C208" s="26" t="s">
        <v>13</v>
      </c>
      <c r="D208" s="26" t="s">
        <v>215</v>
      </c>
      <c r="E208" s="58">
        <v>11814</v>
      </c>
      <c r="F208" s="49">
        <f t="shared" si="352"/>
        <v>66158.399999999994</v>
      </c>
      <c r="G208" s="26">
        <v>5.6</v>
      </c>
      <c r="H208" s="40"/>
      <c r="J208" s="34">
        <v>5.6</v>
      </c>
      <c r="K208" s="129">
        <f t="shared" si="353"/>
        <v>66158.399999999994</v>
      </c>
      <c r="L208" s="129">
        <f t="shared" si="354"/>
        <v>0</v>
      </c>
      <c r="M208" s="49">
        <f t="shared" si="355"/>
        <v>0</v>
      </c>
      <c r="N208" s="35"/>
      <c r="O208" s="128" t="s">
        <v>169</v>
      </c>
      <c r="P208" s="21"/>
      <c r="Q208" s="21"/>
      <c r="R208" s="21"/>
    </row>
    <row r="209" spans="1:18" s="41" customFormat="1" ht="15">
      <c r="A209" s="110">
        <v>39299320</v>
      </c>
      <c r="B209" s="142" t="s">
        <v>218</v>
      </c>
      <c r="C209" s="26" t="s">
        <v>13</v>
      </c>
      <c r="D209" s="26" t="s">
        <v>219</v>
      </c>
      <c r="E209" s="58">
        <v>600</v>
      </c>
      <c r="F209" s="49">
        <f t="shared" si="349"/>
        <v>13320</v>
      </c>
      <c r="G209" s="26">
        <v>22.2</v>
      </c>
      <c r="H209" s="40"/>
      <c r="J209" s="34">
        <v>22.2</v>
      </c>
      <c r="K209" s="129">
        <f t="shared" si="348"/>
        <v>13320</v>
      </c>
      <c r="L209" s="109">
        <f t="shared" si="350"/>
        <v>0</v>
      </c>
      <c r="M209" s="49">
        <f t="shared" si="351"/>
        <v>0</v>
      </c>
      <c r="N209" s="35"/>
      <c r="O209" s="128" t="s">
        <v>169</v>
      </c>
      <c r="P209" s="21"/>
      <c r="Q209" s="21"/>
      <c r="R209" s="21"/>
    </row>
    <row r="210" spans="1:18" ht="51">
      <c r="A210" s="11" t="s">
        <v>125</v>
      </c>
      <c r="B210" s="179" t="s">
        <v>126</v>
      </c>
      <c r="C210" s="6"/>
      <c r="D210" s="8"/>
      <c r="E210" s="69"/>
      <c r="F210" s="70"/>
      <c r="G210" s="6"/>
      <c r="H210" s="71"/>
      <c r="J210" s="68"/>
      <c r="K210" s="68"/>
      <c r="L210" s="68"/>
      <c r="M210" s="49"/>
      <c r="P210" s="21"/>
      <c r="Q210" s="21"/>
      <c r="R210" s="21"/>
    </row>
    <row r="211" spans="1:18" s="21" customFormat="1" ht="15">
      <c r="A211" s="18" t="s">
        <v>193</v>
      </c>
      <c r="B211" s="142" t="s">
        <v>195</v>
      </c>
      <c r="C211" s="131" t="s">
        <v>13</v>
      </c>
      <c r="D211" s="129" t="s">
        <v>17</v>
      </c>
      <c r="E211" s="132">
        <v>1250</v>
      </c>
      <c r="F211" s="49">
        <f t="shared" ref="F211" si="356">E211*G211</f>
        <v>5000</v>
      </c>
      <c r="G211" s="131">
        <v>4</v>
      </c>
      <c r="H211" s="56"/>
      <c r="J211" s="129">
        <v>4</v>
      </c>
      <c r="K211" s="129">
        <f t="shared" ref="K211" si="357">J211*E211</f>
        <v>5000</v>
      </c>
      <c r="L211" s="129">
        <f t="shared" ref="L211" si="358">G211-J211</f>
        <v>0</v>
      </c>
      <c r="M211" s="49">
        <f t="shared" ref="M211" si="359">F211-K211</f>
        <v>0</v>
      </c>
      <c r="N211" s="38"/>
      <c r="O211" s="128" t="s">
        <v>169</v>
      </c>
      <c r="P211" s="20"/>
      <c r="Q211" s="20"/>
      <c r="R211" s="20"/>
    </row>
    <row r="212" spans="1:18" s="21" customFormat="1" ht="15">
      <c r="A212" s="18" t="s">
        <v>193</v>
      </c>
      <c r="B212" s="142" t="s">
        <v>194</v>
      </c>
      <c r="C212" s="131" t="s">
        <v>13</v>
      </c>
      <c r="D212" s="129" t="s">
        <v>17</v>
      </c>
      <c r="E212" s="132">
        <v>1650</v>
      </c>
      <c r="F212" s="49">
        <f t="shared" ref="F212" si="360">E212*G212</f>
        <v>4950</v>
      </c>
      <c r="G212" s="131">
        <v>3</v>
      </c>
      <c r="H212" s="56"/>
      <c r="J212" s="129">
        <v>3</v>
      </c>
      <c r="K212" s="129">
        <f t="shared" ref="K212" si="361">J212*E212</f>
        <v>4950</v>
      </c>
      <c r="L212" s="129">
        <f t="shared" ref="L212" si="362">G212-J212</f>
        <v>0</v>
      </c>
      <c r="M212" s="49">
        <f t="shared" ref="M212" si="363">F212-K212</f>
        <v>0</v>
      </c>
      <c r="N212" s="38"/>
      <c r="O212" s="128" t="s">
        <v>169</v>
      </c>
      <c r="P212" s="20"/>
      <c r="Q212" s="20"/>
      <c r="R212" s="20"/>
    </row>
    <row r="213" spans="1:18" s="21" customFormat="1" ht="15">
      <c r="A213" s="18" t="s">
        <v>204</v>
      </c>
      <c r="B213" s="142" t="s">
        <v>205</v>
      </c>
      <c r="C213" s="131" t="s">
        <v>13</v>
      </c>
      <c r="D213" s="129" t="s">
        <v>17</v>
      </c>
      <c r="E213" s="132">
        <v>650</v>
      </c>
      <c r="F213" s="49">
        <f t="shared" ref="F213" si="364">E213*G213</f>
        <v>650</v>
      </c>
      <c r="G213" s="131">
        <v>1</v>
      </c>
      <c r="H213" s="56"/>
      <c r="J213" s="129">
        <v>1</v>
      </c>
      <c r="K213" s="129">
        <f t="shared" ref="K213" si="365">J213*E213</f>
        <v>650</v>
      </c>
      <c r="L213" s="129">
        <f t="shared" ref="L213:L214" si="366">G213-J213</f>
        <v>0</v>
      </c>
      <c r="M213" s="49">
        <f t="shared" ref="M213:M214" si="367">F213-K213</f>
        <v>0</v>
      </c>
      <c r="N213" s="38"/>
      <c r="O213" s="128" t="s">
        <v>169</v>
      </c>
      <c r="P213" s="20"/>
      <c r="Q213" s="20"/>
      <c r="R213" s="20"/>
    </row>
    <row r="214" spans="1:18" s="21" customFormat="1" ht="15">
      <c r="A214" s="28" t="s">
        <v>238</v>
      </c>
      <c r="B214" s="153" t="s">
        <v>98</v>
      </c>
      <c r="C214" s="131" t="s">
        <v>13</v>
      </c>
      <c r="D214" s="129" t="s">
        <v>17</v>
      </c>
      <c r="E214" s="132">
        <v>200</v>
      </c>
      <c r="F214" s="49">
        <f>E214*G214</f>
        <v>200</v>
      </c>
      <c r="G214" s="131">
        <v>1</v>
      </c>
      <c r="H214" s="56"/>
      <c r="J214" s="129">
        <v>1</v>
      </c>
      <c r="K214" s="129">
        <f>J214*E214</f>
        <v>200</v>
      </c>
      <c r="L214" s="129">
        <f t="shared" si="366"/>
        <v>0</v>
      </c>
      <c r="M214" s="49">
        <f t="shared" si="367"/>
        <v>0</v>
      </c>
      <c r="N214" s="38"/>
      <c r="O214" s="128" t="s">
        <v>169</v>
      </c>
    </row>
    <row r="215" spans="1:18" s="21" customFormat="1" ht="15">
      <c r="A215" s="28" t="s">
        <v>238</v>
      </c>
      <c r="B215" s="153" t="s">
        <v>98</v>
      </c>
      <c r="C215" s="24" t="s">
        <v>13</v>
      </c>
      <c r="D215" s="1" t="s">
        <v>17</v>
      </c>
      <c r="E215" s="52">
        <v>150</v>
      </c>
      <c r="F215" s="49">
        <f>E215*G215</f>
        <v>150</v>
      </c>
      <c r="G215" s="24">
        <v>1</v>
      </c>
      <c r="H215" s="56"/>
      <c r="J215" s="1">
        <v>1</v>
      </c>
      <c r="K215" s="129">
        <f>J215*E215</f>
        <v>150</v>
      </c>
      <c r="L215" s="1">
        <f t="shared" ref="L215" si="368">G215-J215</f>
        <v>0</v>
      </c>
      <c r="M215" s="49">
        <f t="shared" ref="M215" si="369">F215-K215</f>
        <v>0</v>
      </c>
      <c r="N215" s="38"/>
      <c r="O215" s="135" t="s">
        <v>178</v>
      </c>
    </row>
    <row r="216" spans="1:18" s="83" customFormat="1">
      <c r="A216" s="86" t="s">
        <v>277</v>
      </c>
      <c r="B216" s="158" t="s">
        <v>282</v>
      </c>
      <c r="C216" s="26"/>
      <c r="D216" s="34"/>
      <c r="E216" s="58"/>
      <c r="F216" s="85"/>
      <c r="G216" s="26"/>
      <c r="H216" s="82"/>
      <c r="J216" s="34"/>
      <c r="K216" s="34"/>
      <c r="L216" s="34"/>
      <c r="M216" s="34"/>
      <c r="N216" s="35"/>
      <c r="O216" s="42"/>
    </row>
    <row r="217" spans="1:18" s="21" customFormat="1" ht="15">
      <c r="A217" s="28" t="s">
        <v>278</v>
      </c>
      <c r="B217" s="153" t="s">
        <v>279</v>
      </c>
      <c r="C217" s="173" t="s">
        <v>13</v>
      </c>
      <c r="D217" s="172" t="s">
        <v>17</v>
      </c>
      <c r="E217" s="174">
        <v>9600</v>
      </c>
      <c r="F217" s="49">
        <f>E217*G217</f>
        <v>67200</v>
      </c>
      <c r="G217" s="173">
        <v>7</v>
      </c>
      <c r="H217" s="56"/>
      <c r="J217" s="172">
        <v>7</v>
      </c>
      <c r="K217" s="172">
        <f t="shared" ref="K217:K218" si="370">J217*E217</f>
        <v>67200</v>
      </c>
      <c r="L217" s="172">
        <f t="shared" ref="L217:L218" si="371">G217-J217</f>
        <v>0</v>
      </c>
      <c r="M217" s="49">
        <f t="shared" ref="M217:M218" si="372">F217-K217</f>
        <v>0</v>
      </c>
      <c r="N217" s="38"/>
      <c r="O217" s="128" t="s">
        <v>169</v>
      </c>
    </row>
    <row r="218" spans="1:18" s="21" customFormat="1" ht="15">
      <c r="A218" s="28" t="s">
        <v>280</v>
      </c>
      <c r="B218" s="153" t="s">
        <v>281</v>
      </c>
      <c r="C218" s="181" t="s">
        <v>13</v>
      </c>
      <c r="D218" s="180" t="s">
        <v>17</v>
      </c>
      <c r="E218" s="182">
        <v>400</v>
      </c>
      <c r="F218" s="49">
        <f>E218*G218</f>
        <v>4000</v>
      </c>
      <c r="G218" s="181">
        <v>10</v>
      </c>
      <c r="H218" s="56"/>
      <c r="J218" s="180">
        <v>10</v>
      </c>
      <c r="K218" s="180">
        <f t="shared" si="370"/>
        <v>4000</v>
      </c>
      <c r="L218" s="180">
        <f t="shared" si="371"/>
        <v>0</v>
      </c>
      <c r="M218" s="49">
        <f t="shared" si="372"/>
        <v>0</v>
      </c>
      <c r="N218" s="38"/>
      <c r="O218" s="128" t="s">
        <v>169</v>
      </c>
    </row>
    <row r="219" spans="1:18" s="21" customFormat="1" ht="15" customHeight="1">
      <c r="A219" s="28" t="s">
        <v>351</v>
      </c>
      <c r="B219" s="153" t="s">
        <v>352</v>
      </c>
      <c r="C219" s="173" t="s">
        <v>13</v>
      </c>
      <c r="D219" s="172" t="s">
        <v>17</v>
      </c>
      <c r="E219" s="174">
        <v>55000</v>
      </c>
      <c r="F219" s="49">
        <f>E219*G219</f>
        <v>110000</v>
      </c>
      <c r="G219" s="173">
        <v>2</v>
      </c>
      <c r="H219" s="56"/>
      <c r="J219" s="172">
        <v>2</v>
      </c>
      <c r="K219" s="172">
        <f t="shared" ref="K219" si="373">J219*E219</f>
        <v>110000</v>
      </c>
      <c r="L219" s="172">
        <f t="shared" ref="L219" si="374">G219-J219</f>
        <v>0</v>
      </c>
      <c r="M219" s="49">
        <f t="shared" ref="M219" si="375">F219-K219</f>
        <v>0</v>
      </c>
      <c r="N219" s="38"/>
      <c r="O219" s="135" t="s">
        <v>178</v>
      </c>
    </row>
    <row r="220" spans="1:18" s="21" customFormat="1" ht="15">
      <c r="A220" s="3" t="s">
        <v>106</v>
      </c>
      <c r="B220" s="141" t="s">
        <v>107</v>
      </c>
      <c r="C220" s="33"/>
      <c r="D220" s="1"/>
      <c r="E220" s="52"/>
      <c r="F220" s="49"/>
      <c r="G220" s="33"/>
      <c r="H220" s="56"/>
      <c r="J220" s="1"/>
      <c r="K220" s="1"/>
      <c r="L220" s="1"/>
      <c r="M220" s="49"/>
      <c r="N220" s="38"/>
      <c r="O220" s="2"/>
    </row>
    <row r="221" spans="1:18" s="21" customFormat="1" ht="15">
      <c r="A221" s="173">
        <v>39831240</v>
      </c>
      <c r="B221" s="144" t="s">
        <v>184</v>
      </c>
      <c r="C221" s="173" t="s">
        <v>13</v>
      </c>
      <c r="D221" s="172" t="s">
        <v>17</v>
      </c>
      <c r="E221" s="174">
        <v>320</v>
      </c>
      <c r="F221" s="49">
        <f t="shared" ref="F221" si="376">E221*G221</f>
        <v>960</v>
      </c>
      <c r="G221" s="26">
        <v>3</v>
      </c>
      <c r="H221" s="56"/>
      <c r="J221" s="172">
        <v>3</v>
      </c>
      <c r="K221" s="172">
        <f t="shared" ref="K221" si="377">J221*E221</f>
        <v>960</v>
      </c>
      <c r="L221" s="172">
        <f t="shared" ref="L221" si="378">G221-J221</f>
        <v>0</v>
      </c>
      <c r="M221" s="49">
        <f t="shared" ref="M221" si="379">F221-K221</f>
        <v>0</v>
      </c>
      <c r="N221" s="38"/>
      <c r="O221" s="128" t="s">
        <v>169</v>
      </c>
    </row>
    <row r="222" spans="1:18" s="21" customFormat="1" ht="15">
      <c r="A222" s="131">
        <v>39831240</v>
      </c>
      <c r="B222" s="144" t="s">
        <v>184</v>
      </c>
      <c r="C222" s="131" t="s">
        <v>13</v>
      </c>
      <c r="D222" s="129" t="s">
        <v>17</v>
      </c>
      <c r="E222" s="132">
        <v>350</v>
      </c>
      <c r="F222" s="49">
        <f t="shared" ref="F222" si="380">E222*G222</f>
        <v>2100</v>
      </c>
      <c r="G222" s="26">
        <v>6</v>
      </c>
      <c r="H222" s="56"/>
      <c r="J222" s="129">
        <v>6</v>
      </c>
      <c r="K222" s="129">
        <f t="shared" ref="K222" si="381">J222*E222</f>
        <v>2100</v>
      </c>
      <c r="L222" s="129">
        <f t="shared" ref="L222" si="382">G222-J222</f>
        <v>0</v>
      </c>
      <c r="M222" s="49">
        <f t="shared" ref="M222" si="383">F222-K222</f>
        <v>0</v>
      </c>
      <c r="N222" s="38"/>
      <c r="O222" s="128" t="s">
        <v>169</v>
      </c>
    </row>
    <row r="223" spans="1:18" s="21" customFormat="1" ht="15">
      <c r="A223" s="131">
        <v>39831245</v>
      </c>
      <c r="B223" s="144" t="s">
        <v>108</v>
      </c>
      <c r="C223" s="131" t="s">
        <v>13</v>
      </c>
      <c r="D223" s="129" t="s">
        <v>17</v>
      </c>
      <c r="E223" s="132">
        <v>350</v>
      </c>
      <c r="F223" s="49">
        <f t="shared" ref="F223" si="384">E223*G223</f>
        <v>1050</v>
      </c>
      <c r="G223" s="26">
        <v>3</v>
      </c>
      <c r="H223" s="56"/>
      <c r="J223" s="129">
        <v>3</v>
      </c>
      <c r="K223" s="129">
        <f t="shared" ref="K223" si="385">J223*E223</f>
        <v>1050</v>
      </c>
      <c r="L223" s="129">
        <f t="shared" ref="L223" si="386">G223-J223</f>
        <v>0</v>
      </c>
      <c r="M223" s="49">
        <f t="shared" ref="M223" si="387">F223-K223</f>
        <v>0</v>
      </c>
      <c r="N223" s="38"/>
      <c r="O223" s="128" t="s">
        <v>169</v>
      </c>
    </row>
    <row r="224" spans="1:18" s="21" customFormat="1" ht="15">
      <c r="A224" s="33">
        <v>39831245</v>
      </c>
      <c r="B224" s="144" t="s">
        <v>108</v>
      </c>
      <c r="C224" s="33" t="s">
        <v>13</v>
      </c>
      <c r="D224" s="1" t="s">
        <v>17</v>
      </c>
      <c r="E224" s="52">
        <v>650</v>
      </c>
      <c r="F224" s="49">
        <f t="shared" ref="F224:F230" si="388">E224*G224</f>
        <v>1300</v>
      </c>
      <c r="G224" s="26">
        <v>2</v>
      </c>
      <c r="H224" s="56"/>
      <c r="J224" s="1">
        <v>2</v>
      </c>
      <c r="K224" s="129">
        <f t="shared" ref="K224:K230" si="389">J224*E224</f>
        <v>1300</v>
      </c>
      <c r="L224" s="1">
        <f t="shared" ref="L224:L230" si="390">G224-J224</f>
        <v>0</v>
      </c>
      <c r="M224" s="49">
        <f t="shared" ref="M224:M230" si="391">F224-K224</f>
        <v>0</v>
      </c>
      <c r="N224" s="38"/>
      <c r="O224" s="128" t="s">
        <v>169</v>
      </c>
    </row>
    <row r="225" spans="1:15" s="21" customFormat="1" ht="15">
      <c r="A225" s="173">
        <v>39831246</v>
      </c>
      <c r="B225" s="144" t="s">
        <v>108</v>
      </c>
      <c r="C225" s="173" t="s">
        <v>13</v>
      </c>
      <c r="D225" s="172" t="s">
        <v>17</v>
      </c>
      <c r="E225" s="174">
        <v>1200</v>
      </c>
      <c r="F225" s="49">
        <f t="shared" ref="F225" si="392">E225*G225</f>
        <v>1200</v>
      </c>
      <c r="G225" s="26">
        <v>1</v>
      </c>
      <c r="H225" s="56"/>
      <c r="J225" s="172">
        <v>1</v>
      </c>
      <c r="K225" s="172">
        <f t="shared" ref="K225" si="393">J225*E225</f>
        <v>1200</v>
      </c>
      <c r="L225" s="172">
        <f t="shared" ref="L225" si="394">G225-J225</f>
        <v>0</v>
      </c>
      <c r="M225" s="49">
        <f t="shared" ref="M225" si="395">F225-K225</f>
        <v>0</v>
      </c>
      <c r="N225" s="38"/>
      <c r="O225" s="128" t="s">
        <v>169</v>
      </c>
    </row>
    <row r="226" spans="1:15" s="21" customFormat="1" ht="15">
      <c r="A226" s="131">
        <v>39831241</v>
      </c>
      <c r="B226" s="144" t="s">
        <v>183</v>
      </c>
      <c r="C226" s="131" t="s">
        <v>13</v>
      </c>
      <c r="D226" s="129" t="s">
        <v>16</v>
      </c>
      <c r="E226" s="132">
        <v>350</v>
      </c>
      <c r="F226" s="49">
        <f t="shared" ref="F226" si="396">E226*G226</f>
        <v>700</v>
      </c>
      <c r="G226" s="26">
        <v>2</v>
      </c>
      <c r="H226" s="56"/>
      <c r="J226" s="129">
        <v>2</v>
      </c>
      <c r="K226" s="129">
        <f t="shared" ref="K226" si="397">J226*E226</f>
        <v>700</v>
      </c>
      <c r="L226" s="129">
        <f t="shared" ref="L226" si="398">G226-J226</f>
        <v>0</v>
      </c>
      <c r="M226" s="49">
        <f t="shared" ref="M226" si="399">F226-K226</f>
        <v>0</v>
      </c>
      <c r="N226" s="38"/>
      <c r="O226" s="128" t="s">
        <v>169</v>
      </c>
    </row>
    <row r="227" spans="1:15" s="21" customFormat="1" ht="15">
      <c r="A227" s="131">
        <v>39831241</v>
      </c>
      <c r="B227" s="144" t="s">
        <v>183</v>
      </c>
      <c r="C227" s="131" t="s">
        <v>13</v>
      </c>
      <c r="D227" s="129" t="s">
        <v>16</v>
      </c>
      <c r="E227" s="132">
        <v>450</v>
      </c>
      <c r="F227" s="49">
        <f t="shared" ref="F227:F228" si="400">E227*G227</f>
        <v>5850</v>
      </c>
      <c r="G227" s="26">
        <v>13</v>
      </c>
      <c r="H227" s="56"/>
      <c r="J227" s="129">
        <v>13</v>
      </c>
      <c r="K227" s="129">
        <f t="shared" ref="K227:K228" si="401">J227*E227</f>
        <v>5850</v>
      </c>
      <c r="L227" s="129">
        <f t="shared" ref="L227:L228" si="402">G227-J227</f>
        <v>0</v>
      </c>
      <c r="M227" s="49">
        <f t="shared" ref="M227:M228" si="403">F227-K227</f>
        <v>0</v>
      </c>
      <c r="N227" s="38"/>
      <c r="O227" s="128" t="s">
        <v>169</v>
      </c>
    </row>
    <row r="228" spans="1:15" s="21" customFormat="1" ht="15">
      <c r="A228" s="173">
        <v>39831246</v>
      </c>
      <c r="B228" s="144" t="s">
        <v>109</v>
      </c>
      <c r="C228" s="173" t="s">
        <v>13</v>
      </c>
      <c r="D228" s="172" t="s">
        <v>17</v>
      </c>
      <c r="E228" s="174">
        <v>270</v>
      </c>
      <c r="F228" s="49">
        <f t="shared" si="400"/>
        <v>540</v>
      </c>
      <c r="G228" s="26">
        <v>2</v>
      </c>
      <c r="H228" s="56"/>
      <c r="J228" s="172">
        <v>2</v>
      </c>
      <c r="K228" s="172">
        <f t="shared" si="401"/>
        <v>540</v>
      </c>
      <c r="L228" s="172">
        <f t="shared" si="402"/>
        <v>0</v>
      </c>
      <c r="M228" s="49">
        <f t="shared" si="403"/>
        <v>0</v>
      </c>
      <c r="N228" s="38"/>
      <c r="O228" s="128" t="s">
        <v>169</v>
      </c>
    </row>
    <row r="229" spans="1:15" s="21" customFormat="1" ht="15">
      <c r="A229" s="33">
        <v>39831246</v>
      </c>
      <c r="B229" s="144" t="s">
        <v>109</v>
      </c>
      <c r="C229" s="33" t="s">
        <v>13</v>
      </c>
      <c r="D229" s="1" t="s">
        <v>17</v>
      </c>
      <c r="E229" s="52">
        <v>350</v>
      </c>
      <c r="F229" s="49">
        <f t="shared" si="388"/>
        <v>700</v>
      </c>
      <c r="G229" s="26">
        <v>2</v>
      </c>
      <c r="H229" s="56"/>
      <c r="J229" s="1">
        <v>2</v>
      </c>
      <c r="K229" s="129">
        <f t="shared" si="389"/>
        <v>700</v>
      </c>
      <c r="L229" s="1">
        <f t="shared" si="390"/>
        <v>0</v>
      </c>
      <c r="M229" s="49">
        <f t="shared" si="391"/>
        <v>0</v>
      </c>
      <c r="N229" s="38"/>
      <c r="O229" s="135" t="s">
        <v>178</v>
      </c>
    </row>
    <row r="230" spans="1:15" s="21" customFormat="1" ht="15">
      <c r="A230" s="173">
        <v>39831242</v>
      </c>
      <c r="B230" s="144" t="s">
        <v>247</v>
      </c>
      <c r="C230" s="173" t="s">
        <v>13</v>
      </c>
      <c r="D230" s="172" t="s">
        <v>17</v>
      </c>
      <c r="E230" s="174">
        <v>4200</v>
      </c>
      <c r="F230" s="49">
        <f t="shared" si="388"/>
        <v>4200</v>
      </c>
      <c r="G230" s="26">
        <v>1</v>
      </c>
      <c r="H230" s="56"/>
      <c r="J230" s="172">
        <v>1</v>
      </c>
      <c r="K230" s="172">
        <f t="shared" si="389"/>
        <v>4200</v>
      </c>
      <c r="L230" s="172">
        <f t="shared" si="390"/>
        <v>0</v>
      </c>
      <c r="M230" s="49">
        <f t="shared" si="391"/>
        <v>0</v>
      </c>
      <c r="N230" s="38"/>
      <c r="O230" s="128" t="s">
        <v>169</v>
      </c>
    </row>
    <row r="231" spans="1:15" s="83" customFormat="1" ht="25.5">
      <c r="A231" s="116" t="s">
        <v>141</v>
      </c>
      <c r="B231" s="158" t="s">
        <v>142</v>
      </c>
      <c r="C231" s="26"/>
      <c r="D231" s="34"/>
      <c r="E231" s="58"/>
      <c r="F231" s="51"/>
      <c r="G231" s="26"/>
      <c r="H231" s="82"/>
      <c r="J231" s="34"/>
      <c r="K231" s="34"/>
      <c r="L231" s="34"/>
      <c r="M231" s="34"/>
      <c r="N231" s="35"/>
      <c r="O231" s="42"/>
    </row>
    <row r="232" spans="1:15" s="21" customFormat="1" ht="15">
      <c r="A232" s="28" t="s">
        <v>270</v>
      </c>
      <c r="B232" s="142" t="s">
        <v>271</v>
      </c>
      <c r="C232" s="79" t="s">
        <v>13</v>
      </c>
      <c r="D232" s="78" t="s">
        <v>17</v>
      </c>
      <c r="E232" s="80">
        <v>1400</v>
      </c>
      <c r="F232" s="49">
        <f t="shared" ref="F232" si="404">E232*G232</f>
        <v>1400</v>
      </c>
      <c r="G232" s="79">
        <v>1</v>
      </c>
      <c r="H232" s="56"/>
      <c r="J232" s="78">
        <v>1</v>
      </c>
      <c r="K232" s="129">
        <f>J232*E232</f>
        <v>1400</v>
      </c>
      <c r="L232" s="78">
        <f t="shared" ref="L232" si="405">G232-J232</f>
        <v>0</v>
      </c>
      <c r="M232" s="49">
        <f t="shared" ref="M232" si="406">F232-K232</f>
        <v>0</v>
      </c>
      <c r="N232" s="38"/>
      <c r="O232" s="128" t="s">
        <v>169</v>
      </c>
    </row>
    <row r="233" spans="1:15" s="21" customFormat="1" ht="15">
      <c r="A233" s="12" t="s">
        <v>127</v>
      </c>
      <c r="B233" s="151" t="s">
        <v>128</v>
      </c>
      <c r="C233" s="5"/>
      <c r="D233" s="1"/>
      <c r="E233" s="52"/>
      <c r="F233" s="49"/>
      <c r="G233" s="24"/>
      <c r="H233" s="56"/>
      <c r="J233" s="36"/>
      <c r="K233" s="36"/>
      <c r="L233" s="36"/>
      <c r="M233" s="55"/>
      <c r="N233" s="35"/>
      <c r="O233" s="2"/>
    </row>
    <row r="234" spans="1:15" s="21" customFormat="1" ht="15">
      <c r="A234" s="27">
        <v>42661700</v>
      </c>
      <c r="B234" s="146" t="s">
        <v>296</v>
      </c>
      <c r="C234" s="177" t="s">
        <v>13</v>
      </c>
      <c r="D234" s="176" t="s">
        <v>17</v>
      </c>
      <c r="E234" s="59">
        <v>1850</v>
      </c>
      <c r="F234" s="49">
        <f t="shared" ref="F234" si="407">E234*G234</f>
        <v>1850</v>
      </c>
      <c r="G234" s="93">
        <v>1</v>
      </c>
      <c r="H234" s="56"/>
      <c r="J234" s="176">
        <v>1</v>
      </c>
      <c r="K234" s="176">
        <f t="shared" ref="K234" si="408">J234*E234</f>
        <v>1850</v>
      </c>
      <c r="L234" s="176">
        <f t="shared" ref="L234" si="409">G234-J234</f>
        <v>0</v>
      </c>
      <c r="M234" s="49">
        <f t="shared" ref="M234" si="410">F234-K234</f>
        <v>0</v>
      </c>
      <c r="N234" s="38"/>
      <c r="O234" s="135" t="s">
        <v>178</v>
      </c>
    </row>
    <row r="235" spans="1:15" s="21" customFormat="1">
      <c r="A235" s="12" t="s">
        <v>255</v>
      </c>
      <c r="B235" s="151" t="s">
        <v>89</v>
      </c>
      <c r="C235" s="26"/>
      <c r="D235" s="34"/>
      <c r="E235" s="58"/>
      <c r="F235" s="85"/>
      <c r="G235" s="26"/>
      <c r="H235" s="82"/>
      <c r="I235" s="83"/>
      <c r="J235" s="34"/>
      <c r="K235" s="34"/>
      <c r="L235" s="34"/>
      <c r="M235" s="51"/>
      <c r="N235" s="35"/>
      <c r="O235" s="2"/>
    </row>
    <row r="236" spans="1:15" s="21" customFormat="1" ht="25.5">
      <c r="A236" s="84" t="s">
        <v>256</v>
      </c>
      <c r="B236" s="159" t="s">
        <v>257</v>
      </c>
      <c r="C236" s="181" t="s">
        <v>13</v>
      </c>
      <c r="D236" s="180" t="s">
        <v>17</v>
      </c>
      <c r="E236" s="58">
        <v>1000</v>
      </c>
      <c r="F236" s="49">
        <f t="shared" ref="F236:F238" si="411">E236*G236</f>
        <v>2000</v>
      </c>
      <c r="G236" s="26">
        <v>2</v>
      </c>
      <c r="H236" s="82"/>
      <c r="I236" s="83"/>
      <c r="J236" s="34">
        <v>2</v>
      </c>
      <c r="K236" s="180">
        <f t="shared" ref="K236:K238" si="412">J236*E236</f>
        <v>2000</v>
      </c>
      <c r="L236" s="180">
        <f t="shared" ref="L236:L238" si="413">G236-J236</f>
        <v>0</v>
      </c>
      <c r="M236" s="49">
        <f t="shared" ref="M236:M238" si="414">F236-K236</f>
        <v>0</v>
      </c>
      <c r="N236" s="35"/>
      <c r="O236" s="128" t="s">
        <v>169</v>
      </c>
    </row>
    <row r="237" spans="1:15" s="21" customFormat="1" ht="25.5">
      <c r="A237" s="84" t="s">
        <v>256</v>
      </c>
      <c r="B237" s="159" t="s">
        <v>348</v>
      </c>
      <c r="C237" s="181" t="s">
        <v>13</v>
      </c>
      <c r="D237" s="180" t="s">
        <v>17</v>
      </c>
      <c r="E237" s="58">
        <v>35000</v>
      </c>
      <c r="F237" s="49">
        <f t="shared" si="411"/>
        <v>35000</v>
      </c>
      <c r="G237" s="26">
        <v>1</v>
      </c>
      <c r="H237" s="82"/>
      <c r="I237" s="83"/>
      <c r="J237" s="34">
        <v>1</v>
      </c>
      <c r="K237" s="180">
        <f t="shared" si="412"/>
        <v>35000</v>
      </c>
      <c r="L237" s="180">
        <f t="shared" si="413"/>
        <v>0</v>
      </c>
      <c r="M237" s="49">
        <f t="shared" si="414"/>
        <v>0</v>
      </c>
      <c r="N237" s="35"/>
      <c r="O237" s="135" t="s">
        <v>178</v>
      </c>
    </row>
    <row r="238" spans="1:15" s="21" customFormat="1" ht="25.5">
      <c r="A238" s="84" t="s">
        <v>256</v>
      </c>
      <c r="B238" s="159" t="s">
        <v>348</v>
      </c>
      <c r="C238" s="181" t="s">
        <v>13</v>
      </c>
      <c r="D238" s="180" t="s">
        <v>17</v>
      </c>
      <c r="E238" s="58">
        <v>59000</v>
      </c>
      <c r="F238" s="49">
        <f t="shared" si="411"/>
        <v>59000</v>
      </c>
      <c r="G238" s="26">
        <v>1</v>
      </c>
      <c r="H238" s="82"/>
      <c r="I238" s="83"/>
      <c r="J238" s="34">
        <v>1</v>
      </c>
      <c r="K238" s="180">
        <f t="shared" si="412"/>
        <v>59000</v>
      </c>
      <c r="L238" s="180">
        <f t="shared" si="413"/>
        <v>0</v>
      </c>
      <c r="M238" s="49">
        <f t="shared" si="414"/>
        <v>0</v>
      </c>
      <c r="N238" s="35"/>
      <c r="O238" s="135" t="s">
        <v>178</v>
      </c>
    </row>
    <row r="239" spans="1:15" s="21" customFormat="1" ht="25.5">
      <c r="A239" s="84" t="s">
        <v>256</v>
      </c>
      <c r="B239" s="159" t="s">
        <v>350</v>
      </c>
      <c r="C239" s="173" t="s">
        <v>13</v>
      </c>
      <c r="D239" s="172" t="s">
        <v>17</v>
      </c>
      <c r="E239" s="58">
        <v>15000</v>
      </c>
      <c r="F239" s="49">
        <f t="shared" ref="F239" si="415">E239*G239</f>
        <v>30000</v>
      </c>
      <c r="G239" s="26">
        <v>2</v>
      </c>
      <c r="H239" s="82"/>
      <c r="I239" s="83"/>
      <c r="J239" s="34">
        <v>2</v>
      </c>
      <c r="K239" s="172">
        <f t="shared" ref="K239" si="416">J239*E239</f>
        <v>30000</v>
      </c>
      <c r="L239" s="172">
        <f t="shared" ref="L239" si="417">G239-J239</f>
        <v>0</v>
      </c>
      <c r="M239" s="49">
        <f t="shared" ref="M239" si="418">F239-K239</f>
        <v>0</v>
      </c>
      <c r="N239" s="35"/>
      <c r="O239" s="135" t="s">
        <v>178</v>
      </c>
    </row>
    <row r="240" spans="1:15" s="21" customFormat="1">
      <c r="A240" s="12" t="s">
        <v>166</v>
      </c>
      <c r="B240" s="151" t="s">
        <v>165</v>
      </c>
      <c r="C240" s="26"/>
      <c r="D240" s="34"/>
      <c r="E240" s="58"/>
      <c r="F240" s="85"/>
      <c r="G240" s="26"/>
      <c r="H240" s="82"/>
      <c r="I240" s="83"/>
      <c r="J240" s="34"/>
      <c r="K240" s="34"/>
      <c r="L240" s="34"/>
      <c r="M240" s="51"/>
      <c r="N240" s="35"/>
      <c r="O240" s="2"/>
    </row>
    <row r="241" spans="1:15" s="21" customFormat="1" ht="25.5">
      <c r="A241" s="84" t="s">
        <v>167</v>
      </c>
      <c r="B241" s="159" t="s">
        <v>168</v>
      </c>
      <c r="C241" s="131" t="s">
        <v>13</v>
      </c>
      <c r="D241" s="129" t="s">
        <v>17</v>
      </c>
      <c r="E241" s="58">
        <v>63000</v>
      </c>
      <c r="F241" s="49">
        <f t="shared" ref="F241" si="419">E241*G241</f>
        <v>63000</v>
      </c>
      <c r="G241" s="26">
        <v>1</v>
      </c>
      <c r="H241" s="82"/>
      <c r="I241" s="83"/>
      <c r="J241" s="34">
        <v>1</v>
      </c>
      <c r="K241" s="129">
        <f t="shared" ref="K241:K242" si="420">J241*E241</f>
        <v>63000</v>
      </c>
      <c r="L241" s="129">
        <f t="shared" ref="L241" si="421">G241-J241</f>
        <v>0</v>
      </c>
      <c r="M241" s="49">
        <f t="shared" ref="M241" si="422">F241-K241</f>
        <v>0</v>
      </c>
      <c r="N241" s="35"/>
      <c r="O241" s="128" t="s">
        <v>169</v>
      </c>
    </row>
    <row r="242" spans="1:15" s="21" customFormat="1" ht="25.5">
      <c r="A242" s="84" t="s">
        <v>208</v>
      </c>
      <c r="B242" s="159" t="s">
        <v>209</v>
      </c>
      <c r="C242" s="127" t="s">
        <v>13</v>
      </c>
      <c r="D242" s="126" t="s">
        <v>17</v>
      </c>
      <c r="E242" s="58">
        <v>1300</v>
      </c>
      <c r="F242" s="49">
        <f t="shared" ref="F242" si="423">E242*G242</f>
        <v>1300</v>
      </c>
      <c r="G242" s="26">
        <v>1</v>
      </c>
      <c r="H242" s="82"/>
      <c r="I242" s="83"/>
      <c r="J242" s="34">
        <v>1</v>
      </c>
      <c r="K242" s="129">
        <f t="shared" si="420"/>
        <v>1300</v>
      </c>
      <c r="L242" s="126">
        <f t="shared" ref="L242" si="424">G242-J242</f>
        <v>0</v>
      </c>
      <c r="M242" s="49">
        <f t="shared" ref="M242" si="425">F242-K242</f>
        <v>0</v>
      </c>
      <c r="N242" s="35"/>
      <c r="O242" s="128" t="s">
        <v>169</v>
      </c>
    </row>
    <row r="243" spans="1:15" s="21" customFormat="1" ht="25.5">
      <c r="A243" s="12" t="s">
        <v>210</v>
      </c>
      <c r="B243" s="151" t="s">
        <v>211</v>
      </c>
      <c r="C243" s="26"/>
      <c r="D243" s="34"/>
      <c r="E243" s="58"/>
      <c r="F243" s="85"/>
      <c r="G243" s="26"/>
      <c r="H243" s="82"/>
      <c r="I243" s="83"/>
      <c r="J243" s="34"/>
      <c r="K243" s="34"/>
      <c r="L243" s="34"/>
      <c r="M243" s="51"/>
      <c r="N243" s="35"/>
      <c r="O243" s="2"/>
    </row>
    <row r="244" spans="1:15" s="21" customFormat="1" ht="25.5">
      <c r="A244" s="84" t="s">
        <v>212</v>
      </c>
      <c r="B244" s="159" t="s">
        <v>213</v>
      </c>
      <c r="C244" s="173" t="s">
        <v>13</v>
      </c>
      <c r="D244" s="172" t="s">
        <v>17</v>
      </c>
      <c r="E244" s="58">
        <v>4500</v>
      </c>
      <c r="F244" s="49">
        <f t="shared" ref="F244" si="426">E244*G244</f>
        <v>18000</v>
      </c>
      <c r="G244" s="26">
        <v>4</v>
      </c>
      <c r="H244" s="82"/>
      <c r="I244" s="83"/>
      <c r="J244" s="34">
        <v>4</v>
      </c>
      <c r="K244" s="172">
        <f t="shared" ref="K244" si="427">J244*E244</f>
        <v>18000</v>
      </c>
      <c r="L244" s="172">
        <f t="shared" ref="L244" si="428">G244-J244</f>
        <v>0</v>
      </c>
      <c r="M244" s="49">
        <f t="shared" ref="M244" si="429">F244-K244</f>
        <v>0</v>
      </c>
      <c r="N244" s="35"/>
      <c r="O244" s="128" t="s">
        <v>169</v>
      </c>
    </row>
    <row r="245" spans="1:15" s="21" customFormat="1" ht="25.5">
      <c r="A245" s="84" t="s">
        <v>212</v>
      </c>
      <c r="B245" s="159" t="s">
        <v>248</v>
      </c>
      <c r="C245" s="131" t="s">
        <v>13</v>
      </c>
      <c r="D245" s="129" t="s">
        <v>17</v>
      </c>
      <c r="E245" s="58">
        <v>500</v>
      </c>
      <c r="F245" s="49">
        <f t="shared" ref="F245" si="430">E245*G245</f>
        <v>500</v>
      </c>
      <c r="G245" s="26">
        <v>1</v>
      </c>
      <c r="H245" s="82"/>
      <c r="I245" s="83"/>
      <c r="J245" s="34">
        <v>1</v>
      </c>
      <c r="K245" s="129">
        <f t="shared" ref="K245" si="431">J245*E245</f>
        <v>500</v>
      </c>
      <c r="L245" s="129">
        <f t="shared" ref="L245" si="432">G245-J245</f>
        <v>0</v>
      </c>
      <c r="M245" s="49">
        <f t="shared" ref="M245" si="433">F245-K245</f>
        <v>0</v>
      </c>
      <c r="N245" s="35"/>
      <c r="O245" s="128" t="s">
        <v>169</v>
      </c>
    </row>
    <row r="246" spans="1:15" s="21" customFormat="1" ht="27">
      <c r="A246" s="12" t="s">
        <v>23</v>
      </c>
      <c r="B246" s="151" t="s">
        <v>136</v>
      </c>
      <c r="C246" s="5"/>
      <c r="D246" s="22"/>
      <c r="E246" s="49"/>
      <c r="F246" s="50"/>
      <c r="G246" s="30"/>
      <c r="H246" s="56"/>
      <c r="J246" s="36"/>
      <c r="K246" s="36"/>
      <c r="L246" s="36"/>
      <c r="M246" s="55"/>
      <c r="N246" s="38"/>
      <c r="O246" s="2"/>
    </row>
    <row r="247" spans="1:15" s="21" customFormat="1" ht="15">
      <c r="A247" s="27">
        <v>44111412</v>
      </c>
      <c r="B247" s="146" t="s">
        <v>140</v>
      </c>
      <c r="C247" s="79" t="s">
        <v>13</v>
      </c>
      <c r="D247" s="78" t="s">
        <v>17</v>
      </c>
      <c r="E247" s="59">
        <v>1000</v>
      </c>
      <c r="F247" s="49">
        <f t="shared" ref="F247" si="434">E247*G247</f>
        <v>4000</v>
      </c>
      <c r="G247" s="93">
        <v>4</v>
      </c>
      <c r="H247" s="56"/>
      <c r="J247" s="78">
        <v>4</v>
      </c>
      <c r="K247" s="129">
        <f t="shared" ref="K247:K286" si="435">J247*E247</f>
        <v>4000</v>
      </c>
      <c r="L247" s="78">
        <f t="shared" ref="L247" si="436">G247-J247</f>
        <v>0</v>
      </c>
      <c r="M247" s="49">
        <f t="shared" ref="M247" si="437">F247-K247</f>
        <v>0</v>
      </c>
      <c r="N247" s="38"/>
      <c r="O247" s="2"/>
    </row>
    <row r="248" spans="1:15" s="21" customFormat="1" ht="15">
      <c r="A248" s="27">
        <v>44111412</v>
      </c>
      <c r="B248" s="146" t="s">
        <v>140</v>
      </c>
      <c r="C248" s="24" t="s">
        <v>13</v>
      </c>
      <c r="D248" s="1" t="s">
        <v>17</v>
      </c>
      <c r="E248" s="59">
        <v>2400</v>
      </c>
      <c r="F248" s="49">
        <f t="shared" ref="F248:F253" si="438">E248*G248</f>
        <v>12000</v>
      </c>
      <c r="G248" s="93">
        <v>5</v>
      </c>
      <c r="H248" s="56"/>
      <c r="J248" s="1">
        <v>5</v>
      </c>
      <c r="K248" s="129">
        <f t="shared" si="435"/>
        <v>12000</v>
      </c>
      <c r="L248" s="1">
        <f t="shared" ref="L248:L253" si="439">G248-J248</f>
        <v>0</v>
      </c>
      <c r="M248" s="49">
        <f t="shared" ref="M248:M253" si="440">F248-K248</f>
        <v>0</v>
      </c>
      <c r="N248" s="38"/>
      <c r="O248" s="135" t="s">
        <v>178</v>
      </c>
    </row>
    <row r="249" spans="1:15" s="21" customFormat="1" ht="15">
      <c r="A249" s="27">
        <v>44111412</v>
      </c>
      <c r="B249" s="146" t="s">
        <v>140</v>
      </c>
      <c r="C249" s="181" t="s">
        <v>13</v>
      </c>
      <c r="D249" s="180" t="s">
        <v>17</v>
      </c>
      <c r="E249" s="59">
        <v>7600</v>
      </c>
      <c r="F249" s="49">
        <f t="shared" ref="F249" si="441">E249*G249</f>
        <v>7600</v>
      </c>
      <c r="G249" s="93">
        <v>1</v>
      </c>
      <c r="H249" s="56"/>
      <c r="J249" s="180">
        <v>1</v>
      </c>
      <c r="K249" s="180">
        <f t="shared" ref="K249" si="442">J249*E249</f>
        <v>7600</v>
      </c>
      <c r="L249" s="180">
        <f t="shared" ref="L249" si="443">G249-J249</f>
        <v>0</v>
      </c>
      <c r="M249" s="49">
        <f t="shared" ref="M249" si="444">F249-K249</f>
        <v>0</v>
      </c>
      <c r="N249" s="38"/>
      <c r="O249" s="135" t="s">
        <v>178</v>
      </c>
    </row>
    <row r="250" spans="1:15" s="21" customFormat="1" ht="15">
      <c r="A250" s="27">
        <v>44111412</v>
      </c>
      <c r="B250" s="146" t="s">
        <v>140</v>
      </c>
      <c r="C250" s="181" t="s">
        <v>13</v>
      </c>
      <c r="D250" s="180" t="s">
        <v>17</v>
      </c>
      <c r="E250" s="59">
        <v>4000</v>
      </c>
      <c r="F250" s="49">
        <f t="shared" ref="F250" si="445">E250*G250</f>
        <v>8000</v>
      </c>
      <c r="G250" s="93">
        <v>2</v>
      </c>
      <c r="H250" s="56"/>
      <c r="J250" s="180">
        <v>2</v>
      </c>
      <c r="K250" s="180">
        <f t="shared" ref="K250" si="446">J250*E250</f>
        <v>8000</v>
      </c>
      <c r="L250" s="180">
        <f t="shared" ref="L250" si="447">G250-J250</f>
        <v>0</v>
      </c>
      <c r="M250" s="49">
        <f t="shared" ref="M250" si="448">F250-K250</f>
        <v>0</v>
      </c>
      <c r="N250" s="38"/>
      <c r="O250" s="135" t="s">
        <v>178</v>
      </c>
    </row>
    <row r="251" spans="1:15" s="21" customFormat="1" ht="15">
      <c r="A251" s="27">
        <v>44111420</v>
      </c>
      <c r="B251" s="146" t="s">
        <v>319</v>
      </c>
      <c r="C251" s="79" t="s">
        <v>13</v>
      </c>
      <c r="D251" s="180" t="s">
        <v>16</v>
      </c>
      <c r="E251" s="59">
        <v>1700</v>
      </c>
      <c r="F251" s="49">
        <f t="shared" ref="F251" si="449">E251*G251</f>
        <v>1700</v>
      </c>
      <c r="G251" s="93">
        <v>1</v>
      </c>
      <c r="H251" s="56"/>
      <c r="J251" s="78">
        <v>1</v>
      </c>
      <c r="K251" s="129">
        <f t="shared" si="435"/>
        <v>1700</v>
      </c>
      <c r="L251" s="78">
        <f t="shared" ref="L251" si="450">G251-J251</f>
        <v>0</v>
      </c>
      <c r="M251" s="49">
        <f t="shared" ref="M251" si="451">F251-K251</f>
        <v>0</v>
      </c>
      <c r="N251" s="38"/>
      <c r="O251" s="128" t="s">
        <v>169</v>
      </c>
    </row>
    <row r="252" spans="1:15" s="21" customFormat="1" ht="15">
      <c r="A252" s="27">
        <v>44111420</v>
      </c>
      <c r="B252" s="146" t="s">
        <v>319</v>
      </c>
      <c r="C252" s="24" t="s">
        <v>13</v>
      </c>
      <c r="D252" s="180" t="s">
        <v>17</v>
      </c>
      <c r="E252" s="59">
        <v>400</v>
      </c>
      <c r="F252" s="49">
        <f t="shared" si="438"/>
        <v>6000</v>
      </c>
      <c r="G252" s="93">
        <v>15</v>
      </c>
      <c r="H252" s="56"/>
      <c r="J252" s="1">
        <v>15</v>
      </c>
      <c r="K252" s="129">
        <f t="shared" si="435"/>
        <v>6000</v>
      </c>
      <c r="L252" s="1">
        <f t="shared" si="439"/>
        <v>0</v>
      </c>
      <c r="M252" s="49">
        <f t="shared" si="440"/>
        <v>0</v>
      </c>
      <c r="N252" s="38"/>
      <c r="O252" s="128" t="s">
        <v>169</v>
      </c>
    </row>
    <row r="253" spans="1:15" s="21" customFormat="1" ht="15">
      <c r="A253" s="27">
        <v>44111411</v>
      </c>
      <c r="B253" s="146" t="s">
        <v>320</v>
      </c>
      <c r="C253" s="181" t="s">
        <v>13</v>
      </c>
      <c r="D253" s="180" t="s">
        <v>16</v>
      </c>
      <c r="E253" s="59">
        <v>1400</v>
      </c>
      <c r="F253" s="49">
        <f t="shared" si="438"/>
        <v>1400</v>
      </c>
      <c r="G253" s="93">
        <v>1</v>
      </c>
      <c r="H253" s="56"/>
      <c r="J253" s="180">
        <v>1</v>
      </c>
      <c r="K253" s="180">
        <f t="shared" si="435"/>
        <v>1400</v>
      </c>
      <c r="L253" s="180">
        <f t="shared" si="439"/>
        <v>0</v>
      </c>
      <c r="M253" s="49">
        <f t="shared" si="440"/>
        <v>0</v>
      </c>
      <c r="N253" s="38"/>
      <c r="O253" s="135" t="s">
        <v>178</v>
      </c>
    </row>
    <row r="254" spans="1:15" s="21" customFormat="1" ht="15">
      <c r="A254" s="27">
        <v>44111411</v>
      </c>
      <c r="B254" s="146" t="s">
        <v>320</v>
      </c>
      <c r="C254" s="181" t="s">
        <v>13</v>
      </c>
      <c r="D254" s="180" t="s">
        <v>16</v>
      </c>
      <c r="E254" s="59">
        <v>2100</v>
      </c>
      <c r="F254" s="49">
        <f t="shared" ref="F254" si="452">E254*G254</f>
        <v>2100</v>
      </c>
      <c r="G254" s="93">
        <v>1</v>
      </c>
      <c r="H254" s="56"/>
      <c r="J254" s="180">
        <v>1</v>
      </c>
      <c r="K254" s="180">
        <f t="shared" ref="K254" si="453">J254*E254</f>
        <v>2100</v>
      </c>
      <c r="L254" s="180">
        <f t="shared" ref="L254" si="454">G254-J254</f>
        <v>0</v>
      </c>
      <c r="M254" s="49">
        <f t="shared" ref="M254" si="455">F254-K254</f>
        <v>0</v>
      </c>
      <c r="N254" s="38"/>
      <c r="O254" s="135" t="s">
        <v>178</v>
      </c>
    </row>
    <row r="255" spans="1:15" s="21" customFormat="1" ht="15">
      <c r="A255" s="84" t="s">
        <v>216</v>
      </c>
      <c r="B255" s="159" t="s">
        <v>217</v>
      </c>
      <c r="C255" s="131" t="s">
        <v>13</v>
      </c>
      <c r="D255" s="129" t="s">
        <v>87</v>
      </c>
      <c r="E255" s="58">
        <v>3600</v>
      </c>
      <c r="F255" s="49">
        <f t="shared" ref="F255:F264" si="456">E255*G255</f>
        <v>20160</v>
      </c>
      <c r="G255" s="26">
        <v>5.6</v>
      </c>
      <c r="H255" s="82"/>
      <c r="I255" s="83"/>
      <c r="J255" s="34">
        <v>5.6</v>
      </c>
      <c r="K255" s="129">
        <f t="shared" ref="K255:K264" si="457">J255*E255</f>
        <v>20160</v>
      </c>
      <c r="L255" s="129">
        <f t="shared" ref="L255:L264" si="458">G255-J255</f>
        <v>0</v>
      </c>
      <c r="M255" s="49">
        <f t="shared" ref="M255:M264" si="459">F255-K255</f>
        <v>0</v>
      </c>
      <c r="N255" s="35"/>
      <c r="O255" s="128" t="s">
        <v>169</v>
      </c>
    </row>
    <row r="256" spans="1:15" s="21" customFormat="1">
      <c r="A256" s="84" t="s">
        <v>267</v>
      </c>
      <c r="B256" s="159" t="s">
        <v>268</v>
      </c>
      <c r="C256" s="173" t="s">
        <v>13</v>
      </c>
      <c r="D256" s="172" t="s">
        <v>17</v>
      </c>
      <c r="E256" s="58">
        <v>200</v>
      </c>
      <c r="F256" s="49">
        <f t="shared" si="456"/>
        <v>200</v>
      </c>
      <c r="G256" s="26">
        <v>1</v>
      </c>
      <c r="H256" s="82"/>
      <c r="I256" s="83"/>
      <c r="J256" s="34">
        <v>1</v>
      </c>
      <c r="K256" s="172">
        <f t="shared" si="457"/>
        <v>200</v>
      </c>
      <c r="L256" s="172">
        <f t="shared" si="458"/>
        <v>0</v>
      </c>
      <c r="M256" s="49">
        <f t="shared" si="459"/>
        <v>0</v>
      </c>
      <c r="N256" s="35"/>
      <c r="O256" s="128" t="s">
        <v>169</v>
      </c>
    </row>
    <row r="257" spans="1:15" s="21" customFormat="1">
      <c r="A257" s="84" t="s">
        <v>220</v>
      </c>
      <c r="B257" s="159" t="s">
        <v>221</v>
      </c>
      <c r="C257" s="131" t="s">
        <v>13</v>
      </c>
      <c r="D257" s="172" t="s">
        <v>219</v>
      </c>
      <c r="E257" s="58">
        <v>1200</v>
      </c>
      <c r="F257" s="49">
        <f t="shared" si="456"/>
        <v>36000</v>
      </c>
      <c r="G257" s="26">
        <v>30</v>
      </c>
      <c r="H257" s="82"/>
      <c r="I257" s="83"/>
      <c r="J257" s="34">
        <v>30</v>
      </c>
      <c r="K257" s="129">
        <f t="shared" si="457"/>
        <v>36000</v>
      </c>
      <c r="L257" s="129">
        <f t="shared" si="458"/>
        <v>0</v>
      </c>
      <c r="M257" s="49">
        <f t="shared" si="459"/>
        <v>0</v>
      </c>
      <c r="N257" s="35"/>
      <c r="O257" s="128" t="s">
        <v>169</v>
      </c>
    </row>
    <row r="258" spans="1:15" s="21" customFormat="1" ht="16.5" customHeight="1">
      <c r="A258" s="84" t="s">
        <v>261</v>
      </c>
      <c r="B258" s="159" t="s">
        <v>262</v>
      </c>
      <c r="C258" s="173" t="s">
        <v>13</v>
      </c>
      <c r="D258" s="172" t="s">
        <v>17</v>
      </c>
      <c r="E258" s="58">
        <v>700</v>
      </c>
      <c r="F258" s="49">
        <f t="shared" si="456"/>
        <v>700</v>
      </c>
      <c r="G258" s="26">
        <v>1</v>
      </c>
      <c r="H258" s="82"/>
      <c r="I258" s="83"/>
      <c r="J258" s="34">
        <v>1</v>
      </c>
      <c r="K258" s="172">
        <f t="shared" si="457"/>
        <v>700</v>
      </c>
      <c r="L258" s="172">
        <f t="shared" si="458"/>
        <v>0</v>
      </c>
      <c r="M258" s="49">
        <f t="shared" si="459"/>
        <v>0</v>
      </c>
      <c r="N258" s="35"/>
      <c r="O258" s="128" t="s">
        <v>169</v>
      </c>
    </row>
    <row r="259" spans="1:15" s="21" customFormat="1" ht="16.5" customHeight="1">
      <c r="A259" s="84" t="s">
        <v>261</v>
      </c>
      <c r="B259" s="159" t="s">
        <v>262</v>
      </c>
      <c r="C259" s="173" t="s">
        <v>13</v>
      </c>
      <c r="D259" s="9" t="s">
        <v>17</v>
      </c>
      <c r="E259" s="58">
        <v>1000</v>
      </c>
      <c r="F259" s="49">
        <f t="shared" si="456"/>
        <v>1000</v>
      </c>
      <c r="G259" s="26">
        <v>1</v>
      </c>
      <c r="H259" s="82"/>
      <c r="I259" s="83"/>
      <c r="J259" s="34">
        <v>1</v>
      </c>
      <c r="K259" s="172">
        <f t="shared" si="457"/>
        <v>1000</v>
      </c>
      <c r="L259" s="172">
        <f t="shared" si="458"/>
        <v>0</v>
      </c>
      <c r="M259" s="49">
        <f t="shared" si="459"/>
        <v>0</v>
      </c>
      <c r="N259" s="35"/>
      <c r="O259" s="128" t="s">
        <v>169</v>
      </c>
    </row>
    <row r="260" spans="1:15" s="21" customFormat="1" ht="16.5" customHeight="1">
      <c r="A260" s="84" t="s">
        <v>261</v>
      </c>
      <c r="B260" s="159" t="s">
        <v>262</v>
      </c>
      <c r="C260" s="173" t="s">
        <v>13</v>
      </c>
      <c r="D260" s="172" t="s">
        <v>17</v>
      </c>
      <c r="E260" s="58">
        <v>650</v>
      </c>
      <c r="F260" s="49">
        <f t="shared" si="456"/>
        <v>650</v>
      </c>
      <c r="G260" s="26">
        <v>1</v>
      </c>
      <c r="H260" s="82"/>
      <c r="I260" s="83"/>
      <c r="J260" s="34">
        <v>1</v>
      </c>
      <c r="K260" s="172">
        <f t="shared" si="457"/>
        <v>650</v>
      </c>
      <c r="L260" s="172">
        <f t="shared" si="458"/>
        <v>0</v>
      </c>
      <c r="M260" s="49">
        <f t="shared" si="459"/>
        <v>0</v>
      </c>
      <c r="N260" s="35"/>
      <c r="O260" s="128" t="s">
        <v>169</v>
      </c>
    </row>
    <row r="261" spans="1:15" s="21" customFormat="1" ht="16.5" customHeight="1">
      <c r="A261" s="84" t="s">
        <v>261</v>
      </c>
      <c r="B261" s="159" t="s">
        <v>262</v>
      </c>
      <c r="C261" s="173" t="s">
        <v>13</v>
      </c>
      <c r="D261" s="172" t="s">
        <v>17</v>
      </c>
      <c r="E261" s="58">
        <v>20</v>
      </c>
      <c r="F261" s="49">
        <f t="shared" si="456"/>
        <v>60</v>
      </c>
      <c r="G261" s="26">
        <v>3</v>
      </c>
      <c r="H261" s="82"/>
      <c r="I261" s="83"/>
      <c r="J261" s="34">
        <v>3</v>
      </c>
      <c r="K261" s="172">
        <f t="shared" si="457"/>
        <v>60</v>
      </c>
      <c r="L261" s="172">
        <f t="shared" si="458"/>
        <v>0</v>
      </c>
      <c r="M261" s="49">
        <f t="shared" si="459"/>
        <v>0</v>
      </c>
      <c r="N261" s="35"/>
      <c r="O261" s="128" t="s">
        <v>169</v>
      </c>
    </row>
    <row r="262" spans="1:15" s="21" customFormat="1" ht="16.5" customHeight="1">
      <c r="A262" s="84" t="s">
        <v>265</v>
      </c>
      <c r="B262" s="159" t="s">
        <v>266</v>
      </c>
      <c r="C262" s="173" t="s">
        <v>13</v>
      </c>
      <c r="D262" s="172" t="s">
        <v>17</v>
      </c>
      <c r="E262" s="58">
        <v>100</v>
      </c>
      <c r="F262" s="49">
        <f t="shared" si="456"/>
        <v>200</v>
      </c>
      <c r="G262" s="26">
        <v>2</v>
      </c>
      <c r="H262" s="82"/>
      <c r="I262" s="83"/>
      <c r="J262" s="34">
        <v>2</v>
      </c>
      <c r="K262" s="172">
        <f t="shared" si="457"/>
        <v>200</v>
      </c>
      <c r="L262" s="172">
        <f t="shared" si="458"/>
        <v>0</v>
      </c>
      <c r="M262" s="49">
        <f t="shared" si="459"/>
        <v>0</v>
      </c>
      <c r="N262" s="35"/>
      <c r="O262" s="128" t="s">
        <v>169</v>
      </c>
    </row>
    <row r="263" spans="1:15" s="21" customFormat="1" ht="16.5" customHeight="1">
      <c r="A263" s="84" t="s">
        <v>263</v>
      </c>
      <c r="B263" s="159" t="s">
        <v>264</v>
      </c>
      <c r="C263" s="173" t="s">
        <v>13</v>
      </c>
      <c r="D263" s="175" t="s">
        <v>88</v>
      </c>
      <c r="E263" s="58">
        <v>150</v>
      </c>
      <c r="F263" s="49">
        <f t="shared" si="456"/>
        <v>900</v>
      </c>
      <c r="G263" s="26">
        <v>6</v>
      </c>
      <c r="H263" s="82"/>
      <c r="I263" s="83"/>
      <c r="J263" s="34">
        <v>6</v>
      </c>
      <c r="K263" s="172">
        <f t="shared" si="457"/>
        <v>900</v>
      </c>
      <c r="L263" s="172">
        <f t="shared" si="458"/>
        <v>0</v>
      </c>
      <c r="M263" s="49">
        <f t="shared" si="459"/>
        <v>0</v>
      </c>
      <c r="N263" s="35"/>
      <c r="O263" s="128" t="s">
        <v>169</v>
      </c>
    </row>
    <row r="264" spans="1:15" s="21" customFormat="1" ht="16.5" customHeight="1">
      <c r="A264" s="84" t="s">
        <v>263</v>
      </c>
      <c r="B264" s="159" t="s">
        <v>264</v>
      </c>
      <c r="C264" s="173" t="s">
        <v>13</v>
      </c>
      <c r="D264" s="172" t="s">
        <v>88</v>
      </c>
      <c r="E264" s="58">
        <v>250</v>
      </c>
      <c r="F264" s="49">
        <f t="shared" si="456"/>
        <v>3000</v>
      </c>
      <c r="G264" s="26">
        <v>12</v>
      </c>
      <c r="H264" s="82"/>
      <c r="I264" s="83"/>
      <c r="J264" s="34">
        <v>12</v>
      </c>
      <c r="K264" s="172">
        <f t="shared" si="457"/>
        <v>3000</v>
      </c>
      <c r="L264" s="172">
        <f t="shared" si="458"/>
        <v>0</v>
      </c>
      <c r="M264" s="49">
        <f t="shared" si="459"/>
        <v>0</v>
      </c>
      <c r="N264" s="35"/>
      <c r="O264" s="128" t="s">
        <v>169</v>
      </c>
    </row>
    <row r="265" spans="1:15" s="21" customFormat="1" ht="15">
      <c r="A265" s="181">
        <v>44192600</v>
      </c>
      <c r="B265" s="142" t="s">
        <v>259</v>
      </c>
      <c r="C265" s="181" t="s">
        <v>13</v>
      </c>
      <c r="D265" s="181" t="s">
        <v>17</v>
      </c>
      <c r="E265" s="182">
        <v>8</v>
      </c>
      <c r="F265" s="49">
        <f t="shared" ref="F265" si="460">E265*G265</f>
        <v>1120</v>
      </c>
      <c r="G265" s="181">
        <v>140</v>
      </c>
      <c r="H265" s="56"/>
      <c r="J265" s="180">
        <v>140</v>
      </c>
      <c r="K265" s="180">
        <f t="shared" ref="K265" si="461">J265*E265</f>
        <v>1120</v>
      </c>
      <c r="L265" s="180">
        <f t="shared" ref="L265" si="462">G265-J265</f>
        <v>0</v>
      </c>
      <c r="M265" s="49">
        <f t="shared" ref="M265" si="463">F265-K265</f>
        <v>0</v>
      </c>
      <c r="N265" s="38"/>
      <c r="O265" s="135" t="s">
        <v>178</v>
      </c>
    </row>
    <row r="266" spans="1:15" s="21" customFormat="1" ht="15">
      <c r="A266" s="181">
        <v>44192600</v>
      </c>
      <c r="B266" s="142" t="s">
        <v>357</v>
      </c>
      <c r="C266" s="181" t="s">
        <v>13</v>
      </c>
      <c r="D266" s="181" t="s">
        <v>17</v>
      </c>
      <c r="E266" s="182">
        <v>40</v>
      </c>
      <c r="F266" s="49">
        <f t="shared" ref="F266" si="464">E266*G266</f>
        <v>720</v>
      </c>
      <c r="G266" s="181">
        <v>18</v>
      </c>
      <c r="H266" s="56"/>
      <c r="J266" s="180">
        <v>18</v>
      </c>
      <c r="K266" s="180">
        <f t="shared" ref="K266" si="465">J266*E266</f>
        <v>720</v>
      </c>
      <c r="L266" s="180">
        <f t="shared" ref="L266" si="466">G266-J266</f>
        <v>0</v>
      </c>
      <c r="M266" s="49">
        <f t="shared" ref="M266" si="467">F266-K266</f>
        <v>0</v>
      </c>
      <c r="N266" s="38"/>
      <c r="O266" s="135" t="s">
        <v>178</v>
      </c>
    </row>
    <row r="267" spans="1:15" s="21" customFormat="1" ht="15">
      <c r="A267" s="24">
        <v>44192600</v>
      </c>
      <c r="B267" s="142" t="s">
        <v>22</v>
      </c>
      <c r="C267" s="24" t="s">
        <v>13</v>
      </c>
      <c r="D267" s="181" t="s">
        <v>371</v>
      </c>
      <c r="E267" s="52">
        <v>250</v>
      </c>
      <c r="F267" s="49">
        <f t="shared" ref="F267:F282" si="468">E267*G267</f>
        <v>250</v>
      </c>
      <c r="G267" s="24">
        <v>1</v>
      </c>
      <c r="H267" s="56"/>
      <c r="J267" s="1">
        <v>1</v>
      </c>
      <c r="K267" s="129">
        <f t="shared" si="435"/>
        <v>250</v>
      </c>
      <c r="L267" s="1">
        <f t="shared" ref="L267:L270" si="469">G267-J267</f>
        <v>0</v>
      </c>
      <c r="M267" s="49">
        <f t="shared" ref="M267:M270" si="470">F267-K267</f>
        <v>0</v>
      </c>
      <c r="N267" s="38"/>
      <c r="O267" s="128" t="s">
        <v>169</v>
      </c>
    </row>
    <row r="268" spans="1:15" s="21" customFormat="1" ht="29.25" customHeight="1">
      <c r="A268" s="181">
        <v>44192800</v>
      </c>
      <c r="B268" s="160" t="s">
        <v>31</v>
      </c>
      <c r="C268" s="181" t="s">
        <v>13</v>
      </c>
      <c r="D268" s="181" t="s">
        <v>17</v>
      </c>
      <c r="E268" s="182">
        <v>250</v>
      </c>
      <c r="F268" s="49">
        <f t="shared" ref="F268:F271" si="471">E268*G268</f>
        <v>250</v>
      </c>
      <c r="G268" s="181">
        <v>1</v>
      </c>
      <c r="H268" s="56"/>
      <c r="J268" s="180">
        <v>1</v>
      </c>
      <c r="K268" s="180">
        <f t="shared" ref="K268:K270" si="472">J268*E268</f>
        <v>250</v>
      </c>
      <c r="L268" s="180">
        <f t="shared" si="469"/>
        <v>0</v>
      </c>
      <c r="M268" s="49">
        <f t="shared" si="470"/>
        <v>0</v>
      </c>
      <c r="N268" s="38"/>
      <c r="O268" s="128" t="s">
        <v>169</v>
      </c>
    </row>
    <row r="269" spans="1:15" s="21" customFormat="1" ht="29.25" customHeight="1">
      <c r="A269" s="181">
        <v>44192800</v>
      </c>
      <c r="B269" s="160" t="s">
        <v>31</v>
      </c>
      <c r="C269" s="181" t="s">
        <v>13</v>
      </c>
      <c r="D269" s="181" t="s">
        <v>17</v>
      </c>
      <c r="E269" s="182">
        <v>1950</v>
      </c>
      <c r="F269" s="49">
        <f t="shared" si="471"/>
        <v>1950</v>
      </c>
      <c r="G269" s="181">
        <v>1</v>
      </c>
      <c r="H269" s="56"/>
      <c r="J269" s="180">
        <v>1</v>
      </c>
      <c r="K269" s="180">
        <f t="shared" si="472"/>
        <v>1950</v>
      </c>
      <c r="L269" s="180">
        <f t="shared" si="469"/>
        <v>0</v>
      </c>
      <c r="M269" s="49">
        <f t="shared" si="470"/>
        <v>0</v>
      </c>
      <c r="N269" s="38"/>
      <c r="O269" s="135" t="s">
        <v>178</v>
      </c>
    </row>
    <row r="270" spans="1:15" s="21" customFormat="1" ht="29.25" customHeight="1">
      <c r="A270" s="181">
        <v>44192800</v>
      </c>
      <c r="B270" s="160" t="s">
        <v>31</v>
      </c>
      <c r="C270" s="181" t="s">
        <v>13</v>
      </c>
      <c r="D270" s="181" t="s">
        <v>17</v>
      </c>
      <c r="E270" s="182">
        <v>750</v>
      </c>
      <c r="F270" s="49">
        <f t="shared" si="471"/>
        <v>750</v>
      </c>
      <c r="G270" s="181">
        <v>1</v>
      </c>
      <c r="H270" s="56"/>
      <c r="J270" s="180">
        <v>1</v>
      </c>
      <c r="K270" s="180">
        <f t="shared" si="472"/>
        <v>750</v>
      </c>
      <c r="L270" s="180">
        <f t="shared" si="469"/>
        <v>0</v>
      </c>
      <c r="M270" s="49">
        <f t="shared" si="470"/>
        <v>0</v>
      </c>
      <c r="N270" s="38"/>
      <c r="O270" s="135" t="s">
        <v>178</v>
      </c>
    </row>
    <row r="271" spans="1:15" s="21" customFormat="1" ht="29.25" customHeight="1">
      <c r="A271" s="79">
        <v>44192800</v>
      </c>
      <c r="B271" s="160" t="s">
        <v>31</v>
      </c>
      <c r="C271" s="79" t="s">
        <v>13</v>
      </c>
      <c r="D271" s="79" t="s">
        <v>17</v>
      </c>
      <c r="E271" s="80">
        <v>550</v>
      </c>
      <c r="F271" s="49">
        <f t="shared" si="471"/>
        <v>550</v>
      </c>
      <c r="G271" s="79">
        <v>1</v>
      </c>
      <c r="H271" s="56"/>
      <c r="J271" s="78">
        <v>1</v>
      </c>
      <c r="K271" s="129">
        <f t="shared" si="435"/>
        <v>550</v>
      </c>
      <c r="L271" s="78">
        <f t="shared" ref="L271:L286" si="473">G271-J271</f>
        <v>0</v>
      </c>
      <c r="M271" s="49">
        <f t="shared" ref="M271:M286" si="474">F271-K271</f>
        <v>0</v>
      </c>
      <c r="N271" s="38"/>
      <c r="O271" s="135" t="s">
        <v>178</v>
      </c>
    </row>
    <row r="272" spans="1:15" s="21" customFormat="1" ht="15">
      <c r="A272" s="13">
        <v>44112160</v>
      </c>
      <c r="B272" s="161" t="s">
        <v>149</v>
      </c>
      <c r="C272" s="89" t="s">
        <v>13</v>
      </c>
      <c r="D272" s="9" t="s">
        <v>87</v>
      </c>
      <c r="E272" s="90">
        <v>3300</v>
      </c>
      <c r="F272" s="49">
        <f t="shared" ref="F272" si="475">E272*G272</f>
        <v>304745.09999999998</v>
      </c>
      <c r="G272" s="89">
        <v>92.346999999999994</v>
      </c>
      <c r="H272" s="56"/>
      <c r="J272" s="88">
        <v>92.346999999999994</v>
      </c>
      <c r="K272" s="129">
        <f t="shared" si="435"/>
        <v>304745.09999999998</v>
      </c>
      <c r="L272" s="88">
        <f t="shared" si="473"/>
        <v>0</v>
      </c>
      <c r="M272" s="49">
        <f t="shared" si="474"/>
        <v>0</v>
      </c>
      <c r="N272" s="38"/>
      <c r="O272" s="135" t="s">
        <v>178</v>
      </c>
    </row>
    <row r="273" spans="1:15" s="21" customFormat="1" ht="15">
      <c r="A273" s="110">
        <v>44191600</v>
      </c>
      <c r="B273" s="160" t="s">
        <v>155</v>
      </c>
      <c r="C273" s="110" t="s">
        <v>13</v>
      </c>
      <c r="D273" s="177" t="s">
        <v>17</v>
      </c>
      <c r="E273" s="111">
        <v>1100</v>
      </c>
      <c r="F273" s="49">
        <f t="shared" ref="F273:F274" si="476">E273*G273</f>
        <v>8800</v>
      </c>
      <c r="G273" s="110">
        <v>8</v>
      </c>
      <c r="H273" s="56"/>
      <c r="J273" s="109">
        <v>8</v>
      </c>
      <c r="K273" s="129">
        <f t="shared" si="435"/>
        <v>8800</v>
      </c>
      <c r="L273" s="109">
        <f t="shared" si="473"/>
        <v>0</v>
      </c>
      <c r="M273" s="49">
        <f t="shared" si="474"/>
        <v>0</v>
      </c>
      <c r="N273" s="38"/>
      <c r="O273" s="128" t="s">
        <v>169</v>
      </c>
    </row>
    <row r="274" spans="1:15" s="21" customFormat="1" ht="15">
      <c r="A274" s="181">
        <v>44191600</v>
      </c>
      <c r="B274" s="160" t="s">
        <v>155</v>
      </c>
      <c r="C274" s="181" t="s">
        <v>13</v>
      </c>
      <c r="D274" s="181" t="s">
        <v>17</v>
      </c>
      <c r="E274" s="182">
        <v>130</v>
      </c>
      <c r="F274" s="49">
        <f t="shared" si="476"/>
        <v>2210</v>
      </c>
      <c r="G274" s="181">
        <v>17</v>
      </c>
      <c r="H274" s="56"/>
      <c r="J274" s="180">
        <v>17</v>
      </c>
      <c r="K274" s="180">
        <f t="shared" si="435"/>
        <v>2210</v>
      </c>
      <c r="L274" s="180">
        <f t="shared" si="473"/>
        <v>0</v>
      </c>
      <c r="M274" s="49">
        <f t="shared" si="474"/>
        <v>0</v>
      </c>
      <c r="N274" s="38"/>
      <c r="O274" s="135" t="s">
        <v>178</v>
      </c>
    </row>
    <row r="275" spans="1:15" s="21" customFormat="1" ht="15">
      <c r="A275" s="181">
        <v>44191600</v>
      </c>
      <c r="B275" s="160" t="s">
        <v>155</v>
      </c>
      <c r="C275" s="181" t="s">
        <v>13</v>
      </c>
      <c r="D275" s="181" t="s">
        <v>17</v>
      </c>
      <c r="E275" s="182">
        <v>1200</v>
      </c>
      <c r="F275" s="49">
        <f t="shared" ref="F275" si="477">E275*G275</f>
        <v>8400</v>
      </c>
      <c r="G275" s="181">
        <v>7</v>
      </c>
      <c r="H275" s="56"/>
      <c r="J275" s="180">
        <v>7</v>
      </c>
      <c r="K275" s="180">
        <f t="shared" ref="K275" si="478">J275*E275</f>
        <v>8400</v>
      </c>
      <c r="L275" s="180">
        <f t="shared" ref="L275" si="479">G275-J275</f>
        <v>0</v>
      </c>
      <c r="M275" s="49">
        <f t="shared" ref="M275" si="480">F275-K275</f>
        <v>0</v>
      </c>
      <c r="N275" s="38"/>
      <c r="O275" s="135" t="s">
        <v>178</v>
      </c>
    </row>
    <row r="276" spans="1:15" s="21" customFormat="1" ht="27.75" customHeight="1">
      <c r="A276" s="84" t="s">
        <v>272</v>
      </c>
      <c r="B276" s="159" t="s">
        <v>273</v>
      </c>
      <c r="C276" s="173" t="s">
        <v>13</v>
      </c>
      <c r="D276" s="172" t="s">
        <v>17</v>
      </c>
      <c r="E276" s="58">
        <v>300</v>
      </c>
      <c r="F276" s="49">
        <f>E276*G276</f>
        <v>600</v>
      </c>
      <c r="G276" s="26">
        <v>2</v>
      </c>
      <c r="H276" s="82"/>
      <c r="I276" s="83"/>
      <c r="J276" s="34">
        <v>2</v>
      </c>
      <c r="K276" s="172">
        <f>J276*E276</f>
        <v>600</v>
      </c>
      <c r="L276" s="172">
        <f>G276-J276</f>
        <v>0</v>
      </c>
      <c r="M276" s="49">
        <f>F276-K276</f>
        <v>0</v>
      </c>
      <c r="N276" s="35"/>
      <c r="O276" s="128" t="s">
        <v>169</v>
      </c>
    </row>
    <row r="277" spans="1:15" s="21" customFormat="1" ht="15">
      <c r="A277" s="14">
        <v>44192400</v>
      </c>
      <c r="B277" s="162" t="s">
        <v>112</v>
      </c>
      <c r="C277" s="177" t="s">
        <v>13</v>
      </c>
      <c r="D277" s="177" t="s">
        <v>17</v>
      </c>
      <c r="E277" s="178">
        <v>2400</v>
      </c>
      <c r="F277" s="49">
        <f t="shared" ref="F277" si="481">E277*G277</f>
        <v>14400</v>
      </c>
      <c r="G277" s="177">
        <v>6</v>
      </c>
      <c r="H277" s="56"/>
      <c r="J277" s="176">
        <v>6</v>
      </c>
      <c r="K277" s="176">
        <f t="shared" ref="K277" si="482">J277*E277</f>
        <v>14400</v>
      </c>
      <c r="L277" s="176">
        <f t="shared" ref="L277" si="483">G277-J277</f>
        <v>0</v>
      </c>
      <c r="M277" s="49">
        <f t="shared" ref="M277" si="484">F277-K277</f>
        <v>0</v>
      </c>
      <c r="N277" s="38"/>
      <c r="O277" s="135" t="s">
        <v>178</v>
      </c>
    </row>
    <row r="278" spans="1:15" s="21" customFormat="1" ht="15">
      <c r="A278" s="14">
        <v>44192400</v>
      </c>
      <c r="B278" s="162" t="s">
        <v>112</v>
      </c>
      <c r="C278" s="181" t="s">
        <v>13</v>
      </c>
      <c r="D278" s="181" t="s">
        <v>17</v>
      </c>
      <c r="E278" s="182">
        <v>2000</v>
      </c>
      <c r="F278" s="49">
        <f t="shared" ref="F278" si="485">E278*G278</f>
        <v>4000</v>
      </c>
      <c r="G278" s="181">
        <v>2</v>
      </c>
      <c r="H278" s="56"/>
      <c r="J278" s="180">
        <v>2</v>
      </c>
      <c r="K278" s="180">
        <f t="shared" ref="K278" si="486">J278*E278</f>
        <v>4000</v>
      </c>
      <c r="L278" s="180">
        <f t="shared" ref="L278" si="487">G278-J278</f>
        <v>0</v>
      </c>
      <c r="M278" s="49">
        <f t="shared" ref="M278" si="488">F278-K278</f>
        <v>0</v>
      </c>
      <c r="N278" s="38"/>
      <c r="O278" s="135" t="s">
        <v>178</v>
      </c>
    </row>
    <row r="279" spans="1:15" s="21" customFormat="1" ht="38.25">
      <c r="A279" s="14">
        <v>44191700</v>
      </c>
      <c r="B279" s="162" t="s">
        <v>287</v>
      </c>
      <c r="C279" s="45" t="s">
        <v>13</v>
      </c>
      <c r="D279" s="177" t="s">
        <v>17</v>
      </c>
      <c r="E279" s="52">
        <v>110</v>
      </c>
      <c r="F279" s="49">
        <f t="shared" si="468"/>
        <v>880</v>
      </c>
      <c r="G279" s="45">
        <v>8</v>
      </c>
      <c r="H279" s="56"/>
      <c r="J279" s="44">
        <v>8</v>
      </c>
      <c r="K279" s="129">
        <f t="shared" si="435"/>
        <v>880</v>
      </c>
      <c r="L279" s="44">
        <f t="shared" si="473"/>
        <v>0</v>
      </c>
      <c r="M279" s="49">
        <f t="shared" si="474"/>
        <v>0</v>
      </c>
      <c r="N279" s="38"/>
      <c r="O279" s="135" t="s">
        <v>178</v>
      </c>
    </row>
    <row r="280" spans="1:15" s="21" customFormat="1" ht="15">
      <c r="A280" s="14">
        <v>44191700</v>
      </c>
      <c r="B280" s="162" t="s">
        <v>358</v>
      </c>
      <c r="C280" s="181" t="s">
        <v>13</v>
      </c>
      <c r="D280" s="181" t="s">
        <v>17</v>
      </c>
      <c r="E280" s="182">
        <v>150</v>
      </c>
      <c r="F280" s="49">
        <f t="shared" si="468"/>
        <v>600</v>
      </c>
      <c r="G280" s="181">
        <v>4</v>
      </c>
      <c r="H280" s="56"/>
      <c r="J280" s="180">
        <v>4</v>
      </c>
      <c r="K280" s="180">
        <f t="shared" si="435"/>
        <v>600</v>
      </c>
      <c r="L280" s="180">
        <f t="shared" si="473"/>
        <v>0</v>
      </c>
      <c r="M280" s="49">
        <f t="shared" si="474"/>
        <v>0</v>
      </c>
      <c r="N280" s="38"/>
      <c r="O280" s="135" t="s">
        <v>178</v>
      </c>
    </row>
    <row r="281" spans="1:15" s="21" customFormat="1" ht="15">
      <c r="A281" s="14">
        <v>44191700</v>
      </c>
      <c r="B281" s="162" t="s">
        <v>358</v>
      </c>
      <c r="C281" s="181" t="s">
        <v>13</v>
      </c>
      <c r="D281" s="181" t="s">
        <v>17</v>
      </c>
      <c r="E281" s="182">
        <v>300</v>
      </c>
      <c r="F281" s="49">
        <f t="shared" ref="F281" si="489">E281*G281</f>
        <v>1200</v>
      </c>
      <c r="G281" s="181">
        <v>4</v>
      </c>
      <c r="H281" s="56"/>
      <c r="J281" s="180">
        <v>4</v>
      </c>
      <c r="K281" s="180">
        <f t="shared" ref="K281" si="490">J281*E281</f>
        <v>1200</v>
      </c>
      <c r="L281" s="180">
        <f t="shared" ref="L281" si="491">G281-J281</f>
        <v>0</v>
      </c>
      <c r="M281" s="49">
        <f t="shared" ref="M281" si="492">F281-K281</f>
        <v>0</v>
      </c>
      <c r="N281" s="38"/>
      <c r="O281" s="135" t="s">
        <v>178</v>
      </c>
    </row>
    <row r="282" spans="1:15" s="21" customFormat="1" ht="25.5">
      <c r="A282" s="14">
        <v>44192700</v>
      </c>
      <c r="B282" s="162" t="s">
        <v>24</v>
      </c>
      <c r="C282" s="79" t="s">
        <v>13</v>
      </c>
      <c r="D282" s="79" t="s">
        <v>17</v>
      </c>
      <c r="E282" s="80">
        <v>2500</v>
      </c>
      <c r="F282" s="49">
        <f t="shared" si="468"/>
        <v>2500</v>
      </c>
      <c r="G282" s="79">
        <v>1</v>
      </c>
      <c r="H282" s="56"/>
      <c r="J282" s="78">
        <v>1</v>
      </c>
      <c r="K282" s="129">
        <f t="shared" si="435"/>
        <v>2500</v>
      </c>
      <c r="L282" s="78">
        <f t="shared" si="473"/>
        <v>0</v>
      </c>
      <c r="M282" s="49">
        <f t="shared" si="474"/>
        <v>0</v>
      </c>
      <c r="N282" s="38"/>
      <c r="O282" s="135" t="s">
        <v>178</v>
      </c>
    </row>
    <row r="283" spans="1:15" s="21" customFormat="1" ht="25.5">
      <c r="A283" s="14">
        <v>44192700</v>
      </c>
      <c r="B283" s="162" t="s">
        <v>24</v>
      </c>
      <c r="C283" s="102" t="s">
        <v>13</v>
      </c>
      <c r="D283" s="102" t="s">
        <v>17</v>
      </c>
      <c r="E283" s="103">
        <v>2700</v>
      </c>
      <c r="F283" s="49">
        <f t="shared" ref="F283" si="493">E283*G283</f>
        <v>2700</v>
      </c>
      <c r="G283" s="102">
        <v>1</v>
      </c>
      <c r="H283" s="56"/>
      <c r="J283" s="101">
        <v>1</v>
      </c>
      <c r="K283" s="129">
        <f t="shared" si="435"/>
        <v>2700</v>
      </c>
      <c r="L283" s="101">
        <f t="shared" ref="L283" si="494">G283-J283</f>
        <v>0</v>
      </c>
      <c r="M283" s="49">
        <f t="shared" ref="M283" si="495">F283-K283</f>
        <v>0</v>
      </c>
      <c r="N283" s="38"/>
      <c r="O283" s="135" t="s">
        <v>178</v>
      </c>
    </row>
    <row r="284" spans="1:15" s="21" customFormat="1" ht="25.5">
      <c r="A284" s="14">
        <v>44192700</v>
      </c>
      <c r="B284" s="162" t="s">
        <v>24</v>
      </c>
      <c r="C284" s="102" t="s">
        <v>13</v>
      </c>
      <c r="D284" s="102" t="s">
        <v>17</v>
      </c>
      <c r="E284" s="103">
        <v>500</v>
      </c>
      <c r="F284" s="49">
        <f t="shared" ref="F284:F285" si="496">E284*G284</f>
        <v>1000</v>
      </c>
      <c r="G284" s="102">
        <v>2</v>
      </c>
      <c r="H284" s="56"/>
      <c r="J284" s="101">
        <v>2</v>
      </c>
      <c r="K284" s="129">
        <f t="shared" si="435"/>
        <v>1000</v>
      </c>
      <c r="L284" s="101">
        <f t="shared" ref="L284:L285" si="497">G284-J284</f>
        <v>0</v>
      </c>
      <c r="M284" s="49">
        <f t="shared" ref="M284:M285" si="498">F284-K284</f>
        <v>0</v>
      </c>
      <c r="N284" s="38"/>
      <c r="O284" s="135" t="s">
        <v>178</v>
      </c>
    </row>
    <row r="285" spans="1:15" s="21" customFormat="1" ht="25.5">
      <c r="A285" s="14">
        <v>44192700</v>
      </c>
      <c r="B285" s="162" t="s">
        <v>24</v>
      </c>
      <c r="C285" s="177" t="s">
        <v>13</v>
      </c>
      <c r="D285" s="177" t="s">
        <v>17</v>
      </c>
      <c r="E285" s="178">
        <v>1200</v>
      </c>
      <c r="F285" s="49">
        <f t="shared" si="496"/>
        <v>2400</v>
      </c>
      <c r="G285" s="177">
        <v>2</v>
      </c>
      <c r="H285" s="56"/>
      <c r="J285" s="176">
        <v>2</v>
      </c>
      <c r="K285" s="176">
        <f t="shared" ref="K285" si="499">J285*E285</f>
        <v>2400</v>
      </c>
      <c r="L285" s="176">
        <f t="shared" si="497"/>
        <v>0</v>
      </c>
      <c r="M285" s="49">
        <f t="shared" si="498"/>
        <v>0</v>
      </c>
      <c r="N285" s="38"/>
      <c r="O285" s="135" t="s">
        <v>178</v>
      </c>
    </row>
    <row r="286" spans="1:15" s="21" customFormat="1" ht="15">
      <c r="A286" s="14">
        <v>44192300</v>
      </c>
      <c r="B286" s="162" t="s">
        <v>302</v>
      </c>
      <c r="C286" s="79" t="s">
        <v>13</v>
      </c>
      <c r="D286" s="177" t="s">
        <v>219</v>
      </c>
      <c r="E286" s="80">
        <v>6000</v>
      </c>
      <c r="F286" s="49">
        <f t="shared" ref="F286" si="500">E286*G286</f>
        <v>67200</v>
      </c>
      <c r="G286" s="79">
        <v>11.2</v>
      </c>
      <c r="H286" s="56"/>
      <c r="J286" s="78">
        <v>11.2</v>
      </c>
      <c r="K286" s="129">
        <f t="shared" si="435"/>
        <v>67200</v>
      </c>
      <c r="L286" s="78">
        <f t="shared" si="473"/>
        <v>0</v>
      </c>
      <c r="M286" s="49">
        <f t="shared" si="474"/>
        <v>0</v>
      </c>
      <c r="N286" s="38"/>
      <c r="O286" s="135" t="s">
        <v>178</v>
      </c>
    </row>
    <row r="287" spans="1:15" s="21" customFormat="1" ht="25.5">
      <c r="A287" s="6">
        <v>44220000</v>
      </c>
      <c r="B287" s="141" t="s">
        <v>100</v>
      </c>
      <c r="C287" s="24"/>
      <c r="D287" s="24"/>
      <c r="E287" s="52"/>
      <c r="F287" s="49"/>
      <c r="G287" s="24"/>
      <c r="H287" s="56"/>
      <c r="J287" s="1"/>
      <c r="K287" s="1"/>
      <c r="L287" s="1">
        <f>G287-J287</f>
        <v>0</v>
      </c>
      <c r="M287" s="49">
        <f>F287-K287</f>
        <v>0</v>
      </c>
      <c r="N287" s="38"/>
      <c r="O287" s="2"/>
    </row>
    <row r="288" spans="1:15" s="21" customFormat="1" ht="15">
      <c r="A288" s="24">
        <v>44221140</v>
      </c>
      <c r="B288" s="142" t="s">
        <v>138</v>
      </c>
      <c r="C288" s="24" t="s">
        <v>13</v>
      </c>
      <c r="D288" s="24" t="s">
        <v>99</v>
      </c>
      <c r="E288" s="52">
        <v>37400</v>
      </c>
      <c r="F288" s="49">
        <f>E288*G288</f>
        <v>267036</v>
      </c>
      <c r="G288" s="24">
        <v>7.14</v>
      </c>
      <c r="H288" s="56"/>
      <c r="J288" s="1"/>
      <c r="K288" s="129">
        <f t="shared" ref="K288:K295" si="501">J288*E288</f>
        <v>0</v>
      </c>
      <c r="L288" s="1">
        <f>G288-J288</f>
        <v>7.14</v>
      </c>
      <c r="M288" s="49">
        <f>F288-K288</f>
        <v>267036</v>
      </c>
      <c r="N288" s="38"/>
      <c r="O288" s="2"/>
    </row>
    <row r="289" spans="1:15" s="21" customFormat="1" ht="25.5">
      <c r="A289" s="177">
        <v>44221171</v>
      </c>
      <c r="B289" s="160" t="s">
        <v>286</v>
      </c>
      <c r="C289" s="177" t="s">
        <v>13</v>
      </c>
      <c r="D289" s="177" t="s">
        <v>17</v>
      </c>
      <c r="E289" s="178">
        <v>440</v>
      </c>
      <c r="F289" s="49">
        <f>E289*G289</f>
        <v>8800</v>
      </c>
      <c r="G289" s="177">
        <v>20</v>
      </c>
      <c r="H289" s="56"/>
      <c r="J289" s="176">
        <v>20</v>
      </c>
      <c r="K289" s="176">
        <f t="shared" ref="K289" si="502">J289*E289</f>
        <v>8800</v>
      </c>
      <c r="L289" s="176">
        <f>G289-J289</f>
        <v>0</v>
      </c>
      <c r="M289" s="49">
        <f>F289-K289</f>
        <v>0</v>
      </c>
      <c r="N289" s="38"/>
      <c r="O289" s="135" t="s">
        <v>178</v>
      </c>
    </row>
    <row r="290" spans="1:15" s="21" customFormat="1" ht="15">
      <c r="A290" s="131">
        <v>44221100</v>
      </c>
      <c r="B290" s="142" t="s">
        <v>158</v>
      </c>
      <c r="C290" s="131" t="s">
        <v>13</v>
      </c>
      <c r="D290" s="177" t="s">
        <v>17</v>
      </c>
      <c r="E290" s="132">
        <v>50600</v>
      </c>
      <c r="F290" s="49">
        <f t="shared" ref="F290:F294" si="503">E290*G290</f>
        <v>404800</v>
      </c>
      <c r="G290" s="131">
        <v>8</v>
      </c>
      <c r="H290" s="56"/>
      <c r="J290" s="129">
        <v>8</v>
      </c>
      <c r="K290" s="129">
        <f t="shared" ref="K290:K294" si="504">J290*E290</f>
        <v>404800</v>
      </c>
      <c r="L290" s="129">
        <f t="shared" ref="L290:L295" si="505">G290-J290</f>
        <v>0</v>
      </c>
      <c r="M290" s="49">
        <f t="shared" ref="M290:M295" si="506">F290-K290</f>
        <v>0</v>
      </c>
      <c r="N290" s="38"/>
      <c r="O290" s="128" t="s">
        <v>169</v>
      </c>
    </row>
    <row r="291" spans="1:15" s="21" customFormat="1" ht="15">
      <c r="A291" s="181">
        <v>44221180</v>
      </c>
      <c r="B291" s="142" t="s">
        <v>366</v>
      </c>
      <c r="C291" s="181" t="s">
        <v>13</v>
      </c>
      <c r="D291" s="181" t="s">
        <v>17</v>
      </c>
      <c r="E291" s="182">
        <v>2500</v>
      </c>
      <c r="F291" s="49">
        <f t="shared" ref="F291" si="507">E291*G291</f>
        <v>2500</v>
      </c>
      <c r="G291" s="181">
        <v>1</v>
      </c>
      <c r="H291" s="56"/>
      <c r="J291" s="180">
        <v>1</v>
      </c>
      <c r="K291" s="180">
        <f t="shared" ref="K291" si="508">J291*E291</f>
        <v>2500</v>
      </c>
      <c r="L291" s="180">
        <f t="shared" si="505"/>
        <v>0</v>
      </c>
      <c r="M291" s="49">
        <f t="shared" si="506"/>
        <v>0</v>
      </c>
      <c r="N291" s="38"/>
      <c r="O291" s="135" t="s">
        <v>178</v>
      </c>
    </row>
    <row r="292" spans="1:15" s="21" customFormat="1" ht="15">
      <c r="A292" s="181">
        <v>44221180</v>
      </c>
      <c r="B292" s="142" t="s">
        <v>366</v>
      </c>
      <c r="C292" s="181" t="s">
        <v>13</v>
      </c>
      <c r="D292" s="181" t="s">
        <v>17</v>
      </c>
      <c r="E292" s="182">
        <v>1300</v>
      </c>
      <c r="F292" s="49">
        <f t="shared" si="503"/>
        <v>6500</v>
      </c>
      <c r="G292" s="181">
        <v>5</v>
      </c>
      <c r="H292" s="56"/>
      <c r="J292" s="180">
        <v>5</v>
      </c>
      <c r="K292" s="180">
        <f t="shared" si="504"/>
        <v>6500</v>
      </c>
      <c r="L292" s="180">
        <f t="shared" si="505"/>
        <v>0</v>
      </c>
      <c r="M292" s="49">
        <f t="shared" si="506"/>
        <v>0</v>
      </c>
      <c r="N292" s="38"/>
      <c r="O292" s="135" t="s">
        <v>178</v>
      </c>
    </row>
    <row r="293" spans="1:15" s="21" customFormat="1" ht="15">
      <c r="A293" s="181">
        <v>44221161</v>
      </c>
      <c r="B293" s="142" t="s">
        <v>206</v>
      </c>
      <c r="C293" s="181" t="s">
        <v>13</v>
      </c>
      <c r="D293" s="181" t="s">
        <v>17</v>
      </c>
      <c r="E293" s="182">
        <v>1000</v>
      </c>
      <c r="F293" s="49">
        <f t="shared" ref="F293" si="509">E293*G293</f>
        <v>4000</v>
      </c>
      <c r="G293" s="181">
        <v>4</v>
      </c>
      <c r="H293" s="56"/>
      <c r="J293" s="180">
        <v>4</v>
      </c>
      <c r="K293" s="180">
        <f t="shared" ref="K293" si="510">J293*E293</f>
        <v>4000</v>
      </c>
      <c r="L293" s="180">
        <f t="shared" si="505"/>
        <v>0</v>
      </c>
      <c r="M293" s="49">
        <f t="shared" si="506"/>
        <v>0</v>
      </c>
      <c r="N293" s="38"/>
      <c r="O293" s="128" t="s">
        <v>169</v>
      </c>
    </row>
    <row r="294" spans="1:15" s="21" customFormat="1" ht="15">
      <c r="A294" s="131">
        <v>44221161</v>
      </c>
      <c r="B294" s="142" t="s">
        <v>206</v>
      </c>
      <c r="C294" s="131" t="s">
        <v>13</v>
      </c>
      <c r="D294" s="131" t="s">
        <v>17</v>
      </c>
      <c r="E294" s="132">
        <v>1800</v>
      </c>
      <c r="F294" s="49">
        <f t="shared" si="503"/>
        <v>1800</v>
      </c>
      <c r="G294" s="131">
        <v>1</v>
      </c>
      <c r="H294" s="56"/>
      <c r="J294" s="129">
        <v>1</v>
      </c>
      <c r="K294" s="129">
        <f t="shared" si="504"/>
        <v>1800</v>
      </c>
      <c r="L294" s="129">
        <f t="shared" si="505"/>
        <v>0</v>
      </c>
      <c r="M294" s="49">
        <f t="shared" si="506"/>
        <v>0</v>
      </c>
      <c r="N294" s="38"/>
      <c r="O294" s="128" t="s">
        <v>169</v>
      </c>
    </row>
    <row r="295" spans="1:15" s="21" customFormat="1" ht="15">
      <c r="A295" s="24">
        <v>44221161</v>
      </c>
      <c r="B295" s="142" t="s">
        <v>206</v>
      </c>
      <c r="C295" s="24" t="s">
        <v>13</v>
      </c>
      <c r="D295" s="131" t="s">
        <v>17</v>
      </c>
      <c r="E295" s="52">
        <v>400</v>
      </c>
      <c r="F295" s="49">
        <f t="shared" ref="F295" si="511">E295*G295</f>
        <v>800</v>
      </c>
      <c r="G295" s="24">
        <v>2</v>
      </c>
      <c r="H295" s="56"/>
      <c r="J295" s="1">
        <v>2</v>
      </c>
      <c r="K295" s="129">
        <f t="shared" si="501"/>
        <v>800</v>
      </c>
      <c r="L295" s="1">
        <f t="shared" si="505"/>
        <v>0</v>
      </c>
      <c r="M295" s="49">
        <f t="shared" si="506"/>
        <v>0</v>
      </c>
      <c r="N295" s="38"/>
      <c r="O295" s="128" t="s">
        <v>169</v>
      </c>
    </row>
    <row r="296" spans="1:15" s="83" customFormat="1" ht="25.5">
      <c r="A296" s="86" t="s">
        <v>143</v>
      </c>
      <c r="B296" s="158" t="s">
        <v>144</v>
      </c>
      <c r="C296" s="26"/>
      <c r="D296" s="34"/>
      <c r="E296" s="58"/>
      <c r="F296" s="85"/>
      <c r="G296" s="26"/>
      <c r="H296" s="82"/>
      <c r="J296" s="34"/>
      <c r="K296" s="34"/>
      <c r="L296" s="34"/>
      <c r="M296" s="34"/>
      <c r="N296" s="35"/>
      <c r="O296" s="42"/>
    </row>
    <row r="297" spans="1:15" s="83" customFormat="1" ht="25.5">
      <c r="A297" s="84" t="s">
        <v>145</v>
      </c>
      <c r="B297" s="159" t="s">
        <v>146</v>
      </c>
      <c r="C297" s="79" t="s">
        <v>13</v>
      </c>
      <c r="D297" s="79" t="s">
        <v>17</v>
      </c>
      <c r="E297" s="80">
        <v>250</v>
      </c>
      <c r="F297" s="49">
        <f t="shared" ref="F297" si="512">E297*G297</f>
        <v>1000</v>
      </c>
      <c r="G297" s="79">
        <v>4</v>
      </c>
      <c r="H297" s="56"/>
      <c r="I297" s="21"/>
      <c r="J297" s="78">
        <v>4</v>
      </c>
      <c r="K297" s="129">
        <f t="shared" ref="K297:K305" si="513">J297*E297</f>
        <v>1000</v>
      </c>
      <c r="L297" s="78">
        <f t="shared" ref="L297:L305" si="514">G297-J297</f>
        <v>0</v>
      </c>
      <c r="M297" s="49">
        <f t="shared" ref="M297:M305" si="515">F297-K297</f>
        <v>0</v>
      </c>
      <c r="N297" s="35"/>
      <c r="O297" s="128" t="s">
        <v>169</v>
      </c>
    </row>
    <row r="298" spans="1:15" s="83" customFormat="1" ht="25.5">
      <c r="A298" s="84" t="s">
        <v>145</v>
      </c>
      <c r="B298" s="159" t="s">
        <v>146</v>
      </c>
      <c r="C298" s="79" t="s">
        <v>13</v>
      </c>
      <c r="D298" s="79" t="s">
        <v>17</v>
      </c>
      <c r="E298" s="80">
        <v>300</v>
      </c>
      <c r="F298" s="49">
        <f t="shared" ref="F298" si="516">E298*G298</f>
        <v>300</v>
      </c>
      <c r="G298" s="79">
        <v>1</v>
      </c>
      <c r="H298" s="56"/>
      <c r="I298" s="21"/>
      <c r="J298" s="78">
        <v>1</v>
      </c>
      <c r="K298" s="129">
        <f t="shared" si="513"/>
        <v>300</v>
      </c>
      <c r="L298" s="78">
        <f t="shared" si="514"/>
        <v>0</v>
      </c>
      <c r="M298" s="49">
        <f t="shared" si="515"/>
        <v>0</v>
      </c>
      <c r="N298" s="35"/>
      <c r="O298" s="128" t="s">
        <v>169</v>
      </c>
    </row>
    <row r="299" spans="1:15" s="83" customFormat="1" ht="25.5">
      <c r="A299" s="84" t="s">
        <v>145</v>
      </c>
      <c r="B299" s="159" t="s">
        <v>146</v>
      </c>
      <c r="C299" s="173" t="s">
        <v>13</v>
      </c>
      <c r="D299" s="173" t="s">
        <v>17</v>
      </c>
      <c r="E299" s="174">
        <v>700</v>
      </c>
      <c r="F299" s="49">
        <f t="shared" ref="F299:F303" si="517">E299*G299</f>
        <v>700</v>
      </c>
      <c r="G299" s="173">
        <v>1</v>
      </c>
      <c r="H299" s="56"/>
      <c r="I299" s="21"/>
      <c r="J299" s="172">
        <v>1</v>
      </c>
      <c r="K299" s="172">
        <f t="shared" ref="K299:K303" si="518">J299*E299</f>
        <v>700</v>
      </c>
      <c r="L299" s="172">
        <f t="shared" si="514"/>
        <v>0</v>
      </c>
      <c r="M299" s="49">
        <f t="shared" si="515"/>
        <v>0</v>
      </c>
      <c r="N299" s="35"/>
      <c r="O299" s="135" t="s">
        <v>178</v>
      </c>
    </row>
    <row r="300" spans="1:15" s="83" customFormat="1" ht="25.5">
      <c r="A300" s="84" t="s">
        <v>274</v>
      </c>
      <c r="B300" s="159" t="s">
        <v>275</v>
      </c>
      <c r="C300" s="181" t="s">
        <v>13</v>
      </c>
      <c r="D300" s="181" t="s">
        <v>17</v>
      </c>
      <c r="E300" s="182">
        <v>2400</v>
      </c>
      <c r="F300" s="49">
        <f t="shared" ref="F300:F301" si="519">E300*G300</f>
        <v>7200</v>
      </c>
      <c r="G300" s="181">
        <v>3</v>
      </c>
      <c r="H300" s="56"/>
      <c r="I300" s="21"/>
      <c r="J300" s="180">
        <v>3</v>
      </c>
      <c r="K300" s="180">
        <f t="shared" ref="K300:K301" si="520">J300*E300</f>
        <v>7200</v>
      </c>
      <c r="L300" s="180">
        <f t="shared" ref="L300:L301" si="521">G300-J300</f>
        <v>0</v>
      </c>
      <c r="M300" s="49">
        <f t="shared" ref="M300:M301" si="522">F300-K300</f>
        <v>0</v>
      </c>
      <c r="N300" s="35"/>
      <c r="O300" s="128" t="s">
        <v>169</v>
      </c>
    </row>
    <row r="301" spans="1:15" s="83" customFormat="1" ht="25.5">
      <c r="A301" s="84" t="s">
        <v>274</v>
      </c>
      <c r="B301" s="159" t="s">
        <v>275</v>
      </c>
      <c r="C301" s="181" t="s">
        <v>13</v>
      </c>
      <c r="D301" s="181" t="s">
        <v>17</v>
      </c>
      <c r="E301" s="182">
        <v>700</v>
      </c>
      <c r="F301" s="49">
        <f t="shared" si="519"/>
        <v>700</v>
      </c>
      <c r="G301" s="181">
        <v>1</v>
      </c>
      <c r="H301" s="56"/>
      <c r="I301" s="21"/>
      <c r="J301" s="180">
        <v>1</v>
      </c>
      <c r="K301" s="180">
        <f t="shared" si="520"/>
        <v>700</v>
      </c>
      <c r="L301" s="180">
        <f t="shared" si="521"/>
        <v>0</v>
      </c>
      <c r="M301" s="49">
        <f t="shared" si="522"/>
        <v>0</v>
      </c>
      <c r="N301" s="35"/>
      <c r="O301" s="135" t="s">
        <v>178</v>
      </c>
    </row>
    <row r="302" spans="1:15" s="83" customFormat="1" ht="25.5">
      <c r="A302" s="84" t="s">
        <v>274</v>
      </c>
      <c r="B302" s="159" t="s">
        <v>275</v>
      </c>
      <c r="C302" s="181" t="s">
        <v>13</v>
      </c>
      <c r="D302" s="181" t="s">
        <v>17</v>
      </c>
      <c r="E302" s="182">
        <v>500</v>
      </c>
      <c r="F302" s="49">
        <f t="shared" ref="F302" si="523">E302*G302</f>
        <v>500</v>
      </c>
      <c r="G302" s="181">
        <v>1</v>
      </c>
      <c r="H302" s="56"/>
      <c r="I302" s="21"/>
      <c r="J302" s="180">
        <v>1</v>
      </c>
      <c r="K302" s="180">
        <f t="shared" ref="K302" si="524">J302*E302</f>
        <v>500</v>
      </c>
      <c r="L302" s="180">
        <f t="shared" ref="L302" si="525">G302-J302</f>
        <v>0</v>
      </c>
      <c r="M302" s="49">
        <f t="shared" ref="M302" si="526">F302-K302</f>
        <v>0</v>
      </c>
      <c r="N302" s="35"/>
      <c r="O302" s="135" t="s">
        <v>178</v>
      </c>
    </row>
    <row r="303" spans="1:15" s="83" customFormat="1" ht="38.25">
      <c r="A303" s="84" t="s">
        <v>274</v>
      </c>
      <c r="B303" s="159" t="s">
        <v>365</v>
      </c>
      <c r="C303" s="173" t="s">
        <v>13</v>
      </c>
      <c r="D303" s="173" t="s">
        <v>17</v>
      </c>
      <c r="E303" s="174">
        <v>1000</v>
      </c>
      <c r="F303" s="49">
        <f t="shared" si="517"/>
        <v>10000</v>
      </c>
      <c r="G303" s="173">
        <v>10</v>
      </c>
      <c r="H303" s="56"/>
      <c r="I303" s="21"/>
      <c r="J303" s="172">
        <v>10</v>
      </c>
      <c r="K303" s="172">
        <f t="shared" si="518"/>
        <v>10000</v>
      </c>
      <c r="L303" s="172">
        <f t="shared" si="514"/>
        <v>0</v>
      </c>
      <c r="M303" s="49">
        <f t="shared" si="515"/>
        <v>0</v>
      </c>
      <c r="N303" s="35"/>
      <c r="O303" s="135" t="s">
        <v>178</v>
      </c>
    </row>
    <row r="304" spans="1:15" s="83" customFormat="1" ht="25.5">
      <c r="A304" s="84" t="s">
        <v>274</v>
      </c>
      <c r="B304" s="159" t="s">
        <v>275</v>
      </c>
      <c r="C304" s="173" t="s">
        <v>13</v>
      </c>
      <c r="D304" s="173" t="s">
        <v>17</v>
      </c>
      <c r="E304" s="174">
        <v>250</v>
      </c>
      <c r="F304" s="49">
        <f t="shared" ref="F304" si="527">E304*G304</f>
        <v>250</v>
      </c>
      <c r="G304" s="173">
        <v>1</v>
      </c>
      <c r="H304" s="56"/>
      <c r="I304" s="21"/>
      <c r="J304" s="172">
        <v>1</v>
      </c>
      <c r="K304" s="172">
        <f t="shared" ref="K304" si="528">J304*E304</f>
        <v>250</v>
      </c>
      <c r="L304" s="172">
        <f t="shared" si="514"/>
        <v>0</v>
      </c>
      <c r="M304" s="49">
        <f t="shared" si="515"/>
        <v>0</v>
      </c>
      <c r="N304" s="35"/>
      <c r="O304" s="128" t="s">
        <v>169</v>
      </c>
    </row>
    <row r="305" spans="1:15" s="83" customFormat="1" ht="15">
      <c r="A305" s="84" t="s">
        <v>249</v>
      </c>
      <c r="B305" s="159" t="s">
        <v>250</v>
      </c>
      <c r="C305" s="79" t="s">
        <v>13</v>
      </c>
      <c r="D305" s="173" t="s">
        <v>88</v>
      </c>
      <c r="E305" s="80">
        <v>200</v>
      </c>
      <c r="F305" s="49">
        <f t="shared" ref="F305" si="529">E305*G305</f>
        <v>12500</v>
      </c>
      <c r="G305" s="79">
        <v>62.5</v>
      </c>
      <c r="H305" s="56"/>
      <c r="I305" s="21"/>
      <c r="J305" s="78">
        <v>62.5</v>
      </c>
      <c r="K305" s="129">
        <f t="shared" si="513"/>
        <v>12500</v>
      </c>
      <c r="L305" s="78">
        <f t="shared" si="514"/>
        <v>0</v>
      </c>
      <c r="M305" s="49">
        <f t="shared" si="515"/>
        <v>0</v>
      </c>
      <c r="N305" s="35"/>
      <c r="O305" s="128" t="s">
        <v>169</v>
      </c>
    </row>
    <row r="306" spans="1:15" s="83" customFormat="1" ht="25.5">
      <c r="A306" s="86" t="s">
        <v>185</v>
      </c>
      <c r="B306" s="158" t="s">
        <v>186</v>
      </c>
      <c r="C306" s="26"/>
      <c r="D306" s="34"/>
      <c r="E306" s="58"/>
      <c r="F306" s="85"/>
      <c r="G306" s="26"/>
      <c r="H306" s="82"/>
      <c r="J306" s="34"/>
      <c r="K306" s="34"/>
      <c r="L306" s="34"/>
      <c r="M306" s="34"/>
      <c r="N306" s="35"/>
      <c r="O306" s="42"/>
    </row>
    <row r="307" spans="1:15" s="83" customFormat="1" ht="15">
      <c r="A307" s="84" t="s">
        <v>187</v>
      </c>
      <c r="B307" s="159" t="s">
        <v>276</v>
      </c>
      <c r="C307" s="173" t="s">
        <v>13</v>
      </c>
      <c r="D307" s="173" t="s">
        <v>17</v>
      </c>
      <c r="E307" s="174">
        <v>900</v>
      </c>
      <c r="F307" s="49">
        <f t="shared" ref="F307" si="530">E307*G307</f>
        <v>900</v>
      </c>
      <c r="G307" s="173">
        <v>1</v>
      </c>
      <c r="H307" s="56"/>
      <c r="I307" s="21"/>
      <c r="J307" s="172">
        <v>1</v>
      </c>
      <c r="K307" s="172">
        <f t="shared" ref="K307" si="531">J307*E307</f>
        <v>900</v>
      </c>
      <c r="L307" s="172">
        <f t="shared" ref="L307:L319" si="532">G307-J307</f>
        <v>0</v>
      </c>
      <c r="M307" s="49">
        <f t="shared" ref="M307:M319" si="533">F307-K307</f>
        <v>0</v>
      </c>
      <c r="N307" s="35"/>
      <c r="O307" s="128" t="s">
        <v>169</v>
      </c>
    </row>
    <row r="308" spans="1:15" s="83" customFormat="1" ht="15">
      <c r="A308" s="84" t="s">
        <v>187</v>
      </c>
      <c r="B308" s="159" t="s">
        <v>188</v>
      </c>
      <c r="C308" s="131" t="s">
        <v>13</v>
      </c>
      <c r="D308" s="131" t="s">
        <v>17</v>
      </c>
      <c r="E308" s="132">
        <v>900</v>
      </c>
      <c r="F308" s="49">
        <f t="shared" ref="F308" si="534">E308*G308</f>
        <v>900</v>
      </c>
      <c r="G308" s="131">
        <v>1</v>
      </c>
      <c r="H308" s="56"/>
      <c r="I308" s="21"/>
      <c r="J308" s="129">
        <v>1</v>
      </c>
      <c r="K308" s="129">
        <f t="shared" ref="K308:K319" si="535">J308*E308</f>
        <v>900</v>
      </c>
      <c r="L308" s="129">
        <f t="shared" si="532"/>
        <v>0</v>
      </c>
      <c r="M308" s="49">
        <f t="shared" si="533"/>
        <v>0</v>
      </c>
      <c r="N308" s="35"/>
      <c r="O308" s="128" t="s">
        <v>169</v>
      </c>
    </row>
    <row r="309" spans="1:15" s="83" customFormat="1" ht="15">
      <c r="A309" s="84" t="s">
        <v>187</v>
      </c>
      <c r="B309" s="159" t="s">
        <v>189</v>
      </c>
      <c r="C309" s="131" t="s">
        <v>13</v>
      </c>
      <c r="D309" s="131" t="s">
        <v>17</v>
      </c>
      <c r="E309" s="132">
        <v>450</v>
      </c>
      <c r="F309" s="49">
        <f t="shared" ref="F309" si="536">E309*G309</f>
        <v>4050</v>
      </c>
      <c r="G309" s="131">
        <v>9</v>
      </c>
      <c r="H309" s="56"/>
      <c r="I309" s="21"/>
      <c r="J309" s="129">
        <v>9</v>
      </c>
      <c r="K309" s="129">
        <f t="shared" ref="K309" si="537">J309*E309</f>
        <v>4050</v>
      </c>
      <c r="L309" s="129">
        <f t="shared" si="532"/>
        <v>0</v>
      </c>
      <c r="M309" s="49">
        <f t="shared" si="533"/>
        <v>0</v>
      </c>
      <c r="N309" s="35"/>
      <c r="O309" s="128" t="s">
        <v>169</v>
      </c>
    </row>
    <row r="310" spans="1:15" s="21" customFormat="1" ht="15">
      <c r="A310" s="131">
        <v>44511110</v>
      </c>
      <c r="B310" s="160" t="s">
        <v>196</v>
      </c>
      <c r="C310" s="131" t="s">
        <v>13</v>
      </c>
      <c r="D310" s="131" t="s">
        <v>17</v>
      </c>
      <c r="E310" s="132">
        <v>1650</v>
      </c>
      <c r="F310" s="49">
        <f t="shared" ref="F310:F319" si="538">E310*G310</f>
        <v>33000</v>
      </c>
      <c r="G310" s="131">
        <v>20</v>
      </c>
      <c r="H310" s="56"/>
      <c r="J310" s="129">
        <v>20</v>
      </c>
      <c r="K310" s="129">
        <f t="shared" si="535"/>
        <v>33000</v>
      </c>
      <c r="L310" s="129">
        <f t="shared" si="532"/>
        <v>0</v>
      </c>
      <c r="M310" s="49">
        <f t="shared" si="533"/>
        <v>0</v>
      </c>
      <c r="N310" s="38"/>
      <c r="O310" s="128" t="s">
        <v>169</v>
      </c>
    </row>
    <row r="311" spans="1:15" s="21" customFormat="1" ht="15">
      <c r="A311" s="173">
        <v>44511110</v>
      </c>
      <c r="B311" s="160" t="s">
        <v>197</v>
      </c>
      <c r="C311" s="173" t="s">
        <v>13</v>
      </c>
      <c r="D311" s="173" t="s">
        <v>17</v>
      </c>
      <c r="E311" s="174">
        <v>1750</v>
      </c>
      <c r="F311" s="49">
        <f t="shared" si="538"/>
        <v>7000</v>
      </c>
      <c r="G311" s="173">
        <v>4</v>
      </c>
      <c r="H311" s="56"/>
      <c r="J311" s="172">
        <v>4</v>
      </c>
      <c r="K311" s="172">
        <f t="shared" si="535"/>
        <v>7000</v>
      </c>
      <c r="L311" s="172">
        <f t="shared" si="532"/>
        <v>0</v>
      </c>
      <c r="M311" s="49">
        <f t="shared" si="533"/>
        <v>0</v>
      </c>
      <c r="N311" s="38"/>
      <c r="O311" s="128" t="s">
        <v>169</v>
      </c>
    </row>
    <row r="312" spans="1:15" s="21" customFormat="1" ht="25.5">
      <c r="A312" s="173">
        <v>44511100</v>
      </c>
      <c r="B312" s="160" t="s">
        <v>258</v>
      </c>
      <c r="C312" s="173" t="s">
        <v>13</v>
      </c>
      <c r="D312" s="173" t="s">
        <v>17</v>
      </c>
      <c r="E312" s="174">
        <v>1000</v>
      </c>
      <c r="F312" s="49">
        <f t="shared" si="538"/>
        <v>4000</v>
      </c>
      <c r="G312" s="173">
        <v>4</v>
      </c>
      <c r="H312" s="56"/>
      <c r="J312" s="172">
        <v>4</v>
      </c>
      <c r="K312" s="172">
        <f t="shared" si="535"/>
        <v>4000</v>
      </c>
      <c r="L312" s="172">
        <f t="shared" si="532"/>
        <v>0</v>
      </c>
      <c r="M312" s="49">
        <f t="shared" si="533"/>
        <v>0</v>
      </c>
      <c r="N312" s="38"/>
      <c r="O312" s="128" t="s">
        <v>169</v>
      </c>
    </row>
    <row r="313" spans="1:15" s="21" customFormat="1" ht="25.5">
      <c r="A313" s="173">
        <v>44511100</v>
      </c>
      <c r="B313" s="160" t="s">
        <v>258</v>
      </c>
      <c r="C313" s="173" t="s">
        <v>13</v>
      </c>
      <c r="D313" s="173" t="s">
        <v>17</v>
      </c>
      <c r="E313" s="174">
        <v>900</v>
      </c>
      <c r="F313" s="49">
        <f t="shared" si="538"/>
        <v>900</v>
      </c>
      <c r="G313" s="173">
        <v>1</v>
      </c>
      <c r="H313" s="56"/>
      <c r="J313" s="172">
        <v>1</v>
      </c>
      <c r="K313" s="172">
        <f t="shared" si="535"/>
        <v>900</v>
      </c>
      <c r="L313" s="172">
        <f t="shared" si="532"/>
        <v>0</v>
      </c>
      <c r="M313" s="49">
        <f t="shared" si="533"/>
        <v>0</v>
      </c>
      <c r="N313" s="38"/>
      <c r="O313" s="128" t="s">
        <v>169</v>
      </c>
    </row>
    <row r="314" spans="1:15" s="21" customFormat="1" ht="25.5">
      <c r="A314" s="173">
        <v>44511100</v>
      </c>
      <c r="B314" s="160" t="s">
        <v>258</v>
      </c>
      <c r="C314" s="173" t="s">
        <v>13</v>
      </c>
      <c r="D314" s="173" t="s">
        <v>17</v>
      </c>
      <c r="E314" s="174">
        <v>450</v>
      </c>
      <c r="F314" s="49">
        <f t="shared" si="538"/>
        <v>1350</v>
      </c>
      <c r="G314" s="173">
        <v>3</v>
      </c>
      <c r="H314" s="56"/>
      <c r="J314" s="172">
        <v>3</v>
      </c>
      <c r="K314" s="172">
        <f t="shared" si="535"/>
        <v>1350</v>
      </c>
      <c r="L314" s="172">
        <f t="shared" si="532"/>
        <v>0</v>
      </c>
      <c r="M314" s="49">
        <f t="shared" si="533"/>
        <v>0</v>
      </c>
      <c r="N314" s="38"/>
      <c r="O314" s="128" t="s">
        <v>169</v>
      </c>
    </row>
    <row r="315" spans="1:15" s="83" customFormat="1" ht="15">
      <c r="A315" s="84" t="s">
        <v>292</v>
      </c>
      <c r="B315" s="159" t="s">
        <v>293</v>
      </c>
      <c r="C315" s="177" t="s">
        <v>13</v>
      </c>
      <c r="D315" s="177" t="s">
        <v>17</v>
      </c>
      <c r="E315" s="178">
        <v>1600</v>
      </c>
      <c r="F315" s="49">
        <f t="shared" si="538"/>
        <v>4800</v>
      </c>
      <c r="G315" s="177">
        <v>3</v>
      </c>
      <c r="H315" s="56"/>
      <c r="I315" s="21"/>
      <c r="J315" s="176">
        <v>3</v>
      </c>
      <c r="K315" s="176">
        <f t="shared" si="535"/>
        <v>4800</v>
      </c>
      <c r="L315" s="176">
        <f t="shared" si="532"/>
        <v>0</v>
      </c>
      <c r="M315" s="49">
        <f t="shared" si="533"/>
        <v>0</v>
      </c>
      <c r="N315" s="35"/>
      <c r="O315" s="135" t="s">
        <v>178</v>
      </c>
    </row>
    <row r="316" spans="1:15" s="83" customFormat="1" ht="15">
      <c r="A316" s="84" t="s">
        <v>292</v>
      </c>
      <c r="B316" s="159" t="s">
        <v>293</v>
      </c>
      <c r="C316" s="177" t="s">
        <v>13</v>
      </c>
      <c r="D316" s="177" t="s">
        <v>17</v>
      </c>
      <c r="E316" s="178">
        <v>1600</v>
      </c>
      <c r="F316" s="49">
        <f t="shared" ref="F316:F318" si="539">E316*G316</f>
        <v>4800</v>
      </c>
      <c r="G316" s="177">
        <v>3</v>
      </c>
      <c r="H316" s="56"/>
      <c r="I316" s="21"/>
      <c r="J316" s="176">
        <v>3</v>
      </c>
      <c r="K316" s="176">
        <f t="shared" ref="K316:K318" si="540">J316*E316</f>
        <v>4800</v>
      </c>
      <c r="L316" s="176">
        <f t="shared" ref="L316:L318" si="541">G316-J316</f>
        <v>0</v>
      </c>
      <c r="M316" s="49">
        <f t="shared" ref="M316:M318" si="542">F316-K316</f>
        <v>0</v>
      </c>
      <c r="N316" s="35"/>
      <c r="O316" s="135" t="s">
        <v>178</v>
      </c>
    </row>
    <row r="317" spans="1:15" s="83" customFormat="1" ht="15">
      <c r="A317" s="84" t="s">
        <v>294</v>
      </c>
      <c r="B317" s="159" t="s">
        <v>295</v>
      </c>
      <c r="C317" s="177" t="s">
        <v>13</v>
      </c>
      <c r="D317" s="177" t="s">
        <v>17</v>
      </c>
      <c r="E317" s="178">
        <v>400</v>
      </c>
      <c r="F317" s="49">
        <f t="shared" si="539"/>
        <v>800</v>
      </c>
      <c r="G317" s="177">
        <v>2</v>
      </c>
      <c r="H317" s="56"/>
      <c r="I317" s="21"/>
      <c r="J317" s="176">
        <v>2</v>
      </c>
      <c r="K317" s="176">
        <f t="shared" si="540"/>
        <v>800</v>
      </c>
      <c r="L317" s="176">
        <f t="shared" si="541"/>
        <v>0</v>
      </c>
      <c r="M317" s="49">
        <f t="shared" si="542"/>
        <v>0</v>
      </c>
      <c r="N317" s="35"/>
      <c r="O317" s="135" t="s">
        <v>178</v>
      </c>
    </row>
    <row r="318" spans="1:15" s="83" customFormat="1" ht="15">
      <c r="A318" s="84" t="s">
        <v>294</v>
      </c>
      <c r="B318" s="159" t="s">
        <v>295</v>
      </c>
      <c r="C318" s="177" t="s">
        <v>13</v>
      </c>
      <c r="D318" s="177" t="s">
        <v>17</v>
      </c>
      <c r="E318" s="178">
        <v>450</v>
      </c>
      <c r="F318" s="49">
        <f t="shared" si="539"/>
        <v>1350</v>
      </c>
      <c r="G318" s="177">
        <v>3</v>
      </c>
      <c r="H318" s="56"/>
      <c r="I318" s="21"/>
      <c r="J318" s="176">
        <v>3</v>
      </c>
      <c r="K318" s="176">
        <f t="shared" si="540"/>
        <v>1350</v>
      </c>
      <c r="L318" s="176">
        <f t="shared" si="541"/>
        <v>0</v>
      </c>
      <c r="M318" s="49">
        <f t="shared" si="542"/>
        <v>0</v>
      </c>
      <c r="N318" s="35"/>
      <c r="O318" s="135" t="s">
        <v>178</v>
      </c>
    </row>
    <row r="319" spans="1:15" s="83" customFormat="1" ht="15">
      <c r="A319" s="84" t="s">
        <v>294</v>
      </c>
      <c r="B319" s="159" t="s">
        <v>295</v>
      </c>
      <c r="C319" s="177" t="s">
        <v>13</v>
      </c>
      <c r="D319" s="177" t="s">
        <v>17</v>
      </c>
      <c r="E319" s="178">
        <v>550</v>
      </c>
      <c r="F319" s="49">
        <f t="shared" si="538"/>
        <v>550</v>
      </c>
      <c r="G319" s="177">
        <v>1</v>
      </c>
      <c r="H319" s="56"/>
      <c r="I319" s="21"/>
      <c r="J319" s="176">
        <v>1</v>
      </c>
      <c r="K319" s="176">
        <f t="shared" si="535"/>
        <v>550</v>
      </c>
      <c r="L319" s="176">
        <f t="shared" si="532"/>
        <v>0</v>
      </c>
      <c r="M319" s="49">
        <f t="shared" si="533"/>
        <v>0</v>
      </c>
      <c r="N319" s="35"/>
      <c r="O319" s="135" t="s">
        <v>178</v>
      </c>
    </row>
    <row r="320" spans="1:15" s="21" customFormat="1" ht="25.5">
      <c r="A320" s="6">
        <v>44520000</v>
      </c>
      <c r="B320" s="141" t="s">
        <v>283</v>
      </c>
      <c r="C320" s="173"/>
      <c r="D320" s="173"/>
      <c r="E320" s="174"/>
      <c r="F320" s="49"/>
      <c r="G320" s="173"/>
      <c r="H320" s="56"/>
      <c r="J320" s="172"/>
      <c r="K320" s="172"/>
      <c r="L320" s="172">
        <f t="shared" ref="L320:L333" si="543">G320-J320</f>
        <v>0</v>
      </c>
      <c r="M320" s="49">
        <f t="shared" ref="M320:M333" si="544">F320-K320</f>
        <v>0</v>
      </c>
      <c r="N320" s="38"/>
      <c r="O320" s="2"/>
    </row>
    <row r="321" spans="1:15" s="21" customFormat="1" ht="15">
      <c r="A321" s="173">
        <v>44521100</v>
      </c>
      <c r="B321" s="142" t="s">
        <v>70</v>
      </c>
      <c r="C321" s="173" t="s">
        <v>13</v>
      </c>
      <c r="D321" s="173" t="s">
        <v>17</v>
      </c>
      <c r="E321" s="174">
        <v>1200</v>
      </c>
      <c r="F321" s="49">
        <f t="shared" ref="F321:F333" si="545">E321*G321</f>
        <v>1200</v>
      </c>
      <c r="G321" s="173">
        <v>1</v>
      </c>
      <c r="H321" s="56"/>
      <c r="J321" s="172">
        <v>1</v>
      </c>
      <c r="K321" s="172">
        <f t="shared" ref="K321:K333" si="546">J321*E321</f>
        <v>1200</v>
      </c>
      <c r="L321" s="172">
        <f t="shared" si="543"/>
        <v>0</v>
      </c>
      <c r="M321" s="49">
        <f t="shared" si="544"/>
        <v>0</v>
      </c>
      <c r="N321" s="38"/>
      <c r="O321" s="128" t="s">
        <v>169</v>
      </c>
    </row>
    <row r="322" spans="1:15" s="21" customFormat="1" ht="15">
      <c r="A322" s="181">
        <v>44521100</v>
      </c>
      <c r="B322" s="142" t="s">
        <v>70</v>
      </c>
      <c r="C322" s="181" t="s">
        <v>13</v>
      </c>
      <c r="D322" s="181" t="s">
        <v>17</v>
      </c>
      <c r="E322" s="182">
        <v>2150</v>
      </c>
      <c r="F322" s="49">
        <f t="shared" ref="F322" si="547">E322*G322</f>
        <v>2150</v>
      </c>
      <c r="G322" s="181">
        <v>1</v>
      </c>
      <c r="H322" s="56"/>
      <c r="J322" s="180">
        <v>1</v>
      </c>
      <c r="K322" s="180">
        <f t="shared" ref="K322" si="548">J322*E322</f>
        <v>2150</v>
      </c>
      <c r="L322" s="180">
        <f t="shared" ref="L322" si="549">G322-J322</f>
        <v>0</v>
      </c>
      <c r="M322" s="49">
        <f t="shared" ref="M322" si="550">F322-K322</f>
        <v>0</v>
      </c>
      <c r="N322" s="38"/>
      <c r="O322" s="135" t="s">
        <v>178</v>
      </c>
    </row>
    <row r="323" spans="1:15" s="21" customFormat="1" ht="15">
      <c r="A323" s="173">
        <v>44521100</v>
      </c>
      <c r="B323" s="142" t="s">
        <v>70</v>
      </c>
      <c r="C323" s="173" t="s">
        <v>13</v>
      </c>
      <c r="D323" s="173" t="s">
        <v>17</v>
      </c>
      <c r="E323" s="174">
        <v>3200</v>
      </c>
      <c r="F323" s="49">
        <f t="shared" si="545"/>
        <v>6400</v>
      </c>
      <c r="G323" s="173">
        <v>2</v>
      </c>
      <c r="H323" s="56"/>
      <c r="J323" s="172">
        <v>2</v>
      </c>
      <c r="K323" s="172">
        <f t="shared" si="546"/>
        <v>6400</v>
      </c>
      <c r="L323" s="172">
        <f t="shared" si="543"/>
        <v>0</v>
      </c>
      <c r="M323" s="49">
        <f t="shared" si="544"/>
        <v>0</v>
      </c>
      <c r="N323" s="38"/>
      <c r="O323" s="128" t="s">
        <v>169</v>
      </c>
    </row>
    <row r="324" spans="1:15" s="21" customFormat="1" ht="15">
      <c r="A324" s="173">
        <v>44521100</v>
      </c>
      <c r="B324" s="142" t="s">
        <v>70</v>
      </c>
      <c r="C324" s="173" t="s">
        <v>13</v>
      </c>
      <c r="D324" s="173" t="s">
        <v>17</v>
      </c>
      <c r="E324" s="174">
        <v>2300</v>
      </c>
      <c r="F324" s="49">
        <f t="shared" si="545"/>
        <v>2300</v>
      </c>
      <c r="G324" s="173">
        <v>1</v>
      </c>
      <c r="H324" s="56"/>
      <c r="J324" s="172">
        <v>1</v>
      </c>
      <c r="K324" s="172">
        <f t="shared" si="546"/>
        <v>2300</v>
      </c>
      <c r="L324" s="172">
        <f t="shared" si="543"/>
        <v>0</v>
      </c>
      <c r="M324" s="49">
        <f t="shared" si="544"/>
        <v>0</v>
      </c>
      <c r="N324" s="38"/>
      <c r="O324" s="128" t="s">
        <v>169</v>
      </c>
    </row>
    <row r="325" spans="1:15" s="21" customFormat="1" ht="15">
      <c r="A325" s="173">
        <v>44521170</v>
      </c>
      <c r="B325" s="142" t="s">
        <v>269</v>
      </c>
      <c r="C325" s="173" t="s">
        <v>13</v>
      </c>
      <c r="D325" s="173" t="s">
        <v>17</v>
      </c>
      <c r="E325" s="174">
        <v>2650</v>
      </c>
      <c r="F325" s="49">
        <f t="shared" si="545"/>
        <v>5300</v>
      </c>
      <c r="G325" s="173">
        <v>2</v>
      </c>
      <c r="H325" s="56"/>
      <c r="J325" s="172">
        <v>2</v>
      </c>
      <c r="K325" s="172">
        <f t="shared" si="546"/>
        <v>5300</v>
      </c>
      <c r="L325" s="172">
        <f t="shared" si="543"/>
        <v>0</v>
      </c>
      <c r="M325" s="49">
        <f t="shared" si="544"/>
        <v>0</v>
      </c>
      <c r="N325" s="38"/>
      <c r="O325" s="128" t="s">
        <v>169</v>
      </c>
    </row>
    <row r="326" spans="1:15" s="21" customFormat="1" ht="15">
      <c r="A326" s="173">
        <v>44521170</v>
      </c>
      <c r="B326" s="142" t="s">
        <v>269</v>
      </c>
      <c r="C326" s="173" t="s">
        <v>13</v>
      </c>
      <c r="D326" s="173" t="s">
        <v>17</v>
      </c>
      <c r="E326" s="174">
        <v>3200</v>
      </c>
      <c r="F326" s="49">
        <f t="shared" si="545"/>
        <v>3200</v>
      </c>
      <c r="G326" s="173">
        <v>1</v>
      </c>
      <c r="H326" s="56"/>
      <c r="J326" s="172">
        <v>1</v>
      </c>
      <c r="K326" s="172">
        <f t="shared" si="546"/>
        <v>3200</v>
      </c>
      <c r="L326" s="172">
        <f t="shared" si="543"/>
        <v>0</v>
      </c>
      <c r="M326" s="49">
        <f t="shared" si="544"/>
        <v>0</v>
      </c>
      <c r="N326" s="38"/>
      <c r="O326" s="128" t="s">
        <v>169</v>
      </c>
    </row>
    <row r="327" spans="1:15" s="21" customFormat="1" ht="15">
      <c r="A327" s="173">
        <v>44521170</v>
      </c>
      <c r="B327" s="142" t="s">
        <v>269</v>
      </c>
      <c r="C327" s="173" t="s">
        <v>13</v>
      </c>
      <c r="D327" s="173" t="s">
        <v>17</v>
      </c>
      <c r="E327" s="174">
        <v>1600</v>
      </c>
      <c r="F327" s="49">
        <f t="shared" si="545"/>
        <v>1600</v>
      </c>
      <c r="G327" s="173">
        <v>1</v>
      </c>
      <c r="H327" s="56"/>
      <c r="J327" s="172">
        <v>1</v>
      </c>
      <c r="K327" s="172">
        <f t="shared" si="546"/>
        <v>1600</v>
      </c>
      <c r="L327" s="172">
        <f t="shared" si="543"/>
        <v>0</v>
      </c>
      <c r="M327" s="49">
        <f t="shared" si="544"/>
        <v>0</v>
      </c>
      <c r="N327" s="38"/>
      <c r="O327" s="128" t="s">
        <v>169</v>
      </c>
    </row>
    <row r="328" spans="1:15" s="21" customFormat="1" ht="15">
      <c r="A328" s="181">
        <v>44521120</v>
      </c>
      <c r="B328" s="142" t="s">
        <v>70</v>
      </c>
      <c r="C328" s="181" t="s">
        <v>13</v>
      </c>
      <c r="D328" s="181" t="s">
        <v>17</v>
      </c>
      <c r="E328" s="182">
        <v>5300</v>
      </c>
      <c r="F328" s="49">
        <f t="shared" ref="F328" si="551">E328*G328</f>
        <v>5300</v>
      </c>
      <c r="G328" s="181">
        <v>1</v>
      </c>
      <c r="H328" s="56"/>
      <c r="J328" s="180">
        <v>1</v>
      </c>
      <c r="K328" s="180">
        <f t="shared" ref="K328" si="552">J328*E328</f>
        <v>5300</v>
      </c>
      <c r="L328" s="180">
        <f t="shared" ref="L328" si="553">G328-J328</f>
        <v>0</v>
      </c>
      <c r="M328" s="49">
        <f t="shared" ref="M328" si="554">F328-K328</f>
        <v>0</v>
      </c>
      <c r="N328" s="38"/>
      <c r="O328" s="135" t="s">
        <v>178</v>
      </c>
    </row>
    <row r="329" spans="1:15" s="21" customFormat="1" ht="15">
      <c r="A329" s="181">
        <v>44521170</v>
      </c>
      <c r="B329" s="142" t="s">
        <v>361</v>
      </c>
      <c r="C329" s="181" t="s">
        <v>13</v>
      </c>
      <c r="D329" s="181" t="s">
        <v>17</v>
      </c>
      <c r="E329" s="182">
        <v>2880</v>
      </c>
      <c r="F329" s="49">
        <f t="shared" ref="F329" si="555">E329*G329</f>
        <v>2880</v>
      </c>
      <c r="G329" s="181">
        <v>1</v>
      </c>
      <c r="H329" s="56"/>
      <c r="J329" s="180">
        <v>1</v>
      </c>
      <c r="K329" s="180">
        <f t="shared" ref="K329" si="556">J329*E329</f>
        <v>2880</v>
      </c>
      <c r="L329" s="180">
        <f t="shared" ref="L329" si="557">G329-J329</f>
        <v>0</v>
      </c>
      <c r="M329" s="49">
        <f t="shared" ref="M329" si="558">F329-K329</f>
        <v>0</v>
      </c>
      <c r="N329" s="38"/>
      <c r="O329" s="135" t="s">
        <v>178</v>
      </c>
    </row>
    <row r="330" spans="1:15" s="21" customFormat="1" ht="15">
      <c r="A330" s="181">
        <v>44521170</v>
      </c>
      <c r="B330" s="142" t="s">
        <v>364</v>
      </c>
      <c r="C330" s="181" t="s">
        <v>13</v>
      </c>
      <c r="D330" s="181" t="s">
        <v>17</v>
      </c>
      <c r="E330" s="182">
        <v>650</v>
      </c>
      <c r="F330" s="49">
        <f t="shared" ref="F330:F331" si="559">E330*G330</f>
        <v>650</v>
      </c>
      <c r="G330" s="181">
        <v>1</v>
      </c>
      <c r="H330" s="56"/>
      <c r="J330" s="180">
        <v>1</v>
      </c>
      <c r="K330" s="180">
        <f t="shared" ref="K330:K331" si="560">J330*E330</f>
        <v>650</v>
      </c>
      <c r="L330" s="180">
        <f t="shared" ref="L330:L331" si="561">G330-J330</f>
        <v>0</v>
      </c>
      <c r="M330" s="49">
        <f t="shared" ref="M330:M331" si="562">F330-K330</f>
        <v>0</v>
      </c>
      <c r="N330" s="38"/>
      <c r="O330" s="135" t="s">
        <v>178</v>
      </c>
    </row>
    <row r="331" spans="1:15" s="83" customFormat="1" ht="15">
      <c r="A331" s="84" t="s">
        <v>367</v>
      </c>
      <c r="B331" s="159" t="s">
        <v>368</v>
      </c>
      <c r="C331" s="181" t="s">
        <v>13</v>
      </c>
      <c r="D331" s="181" t="s">
        <v>17</v>
      </c>
      <c r="E331" s="182">
        <v>100</v>
      </c>
      <c r="F331" s="49">
        <f t="shared" si="559"/>
        <v>400</v>
      </c>
      <c r="G331" s="181">
        <v>4</v>
      </c>
      <c r="H331" s="56"/>
      <c r="I331" s="21"/>
      <c r="J331" s="180">
        <v>4</v>
      </c>
      <c r="K331" s="180">
        <f t="shared" si="560"/>
        <v>400</v>
      </c>
      <c r="L331" s="180">
        <f t="shared" si="561"/>
        <v>0</v>
      </c>
      <c r="M331" s="49">
        <f t="shared" si="562"/>
        <v>0</v>
      </c>
      <c r="N331" s="35"/>
      <c r="O331" s="135" t="s">
        <v>178</v>
      </c>
    </row>
    <row r="332" spans="1:15" s="83" customFormat="1" ht="15">
      <c r="A332" s="84" t="s">
        <v>290</v>
      </c>
      <c r="B332" s="159" t="s">
        <v>291</v>
      </c>
      <c r="C332" s="177" t="s">
        <v>13</v>
      </c>
      <c r="D332" s="177" t="s">
        <v>17</v>
      </c>
      <c r="E332" s="178">
        <v>1600</v>
      </c>
      <c r="F332" s="49">
        <f t="shared" si="545"/>
        <v>6400</v>
      </c>
      <c r="G332" s="177">
        <v>4</v>
      </c>
      <c r="H332" s="56"/>
      <c r="I332" s="21"/>
      <c r="J332" s="176">
        <v>4</v>
      </c>
      <c r="K332" s="176">
        <f t="shared" si="546"/>
        <v>6400</v>
      </c>
      <c r="L332" s="176">
        <f t="shared" si="543"/>
        <v>0</v>
      </c>
      <c r="M332" s="49">
        <f t="shared" si="544"/>
        <v>0</v>
      </c>
      <c r="N332" s="35"/>
      <c r="O332" s="135" t="s">
        <v>178</v>
      </c>
    </row>
    <row r="333" spans="1:15" s="21" customFormat="1" ht="15">
      <c r="A333" s="173">
        <v>44521121</v>
      </c>
      <c r="B333" s="142" t="s">
        <v>260</v>
      </c>
      <c r="C333" s="173" t="s">
        <v>13</v>
      </c>
      <c r="D333" s="173" t="s">
        <v>17</v>
      </c>
      <c r="E333" s="174">
        <v>2500</v>
      </c>
      <c r="F333" s="49">
        <f t="shared" si="545"/>
        <v>5000</v>
      </c>
      <c r="G333" s="173">
        <v>2</v>
      </c>
      <c r="H333" s="56"/>
      <c r="J333" s="172">
        <v>2</v>
      </c>
      <c r="K333" s="172">
        <f t="shared" si="546"/>
        <v>5000</v>
      </c>
      <c r="L333" s="172">
        <f t="shared" si="543"/>
        <v>0</v>
      </c>
      <c r="M333" s="49">
        <f t="shared" si="544"/>
        <v>0</v>
      </c>
      <c r="N333" s="38"/>
      <c r="O333" s="128" t="s">
        <v>169</v>
      </c>
    </row>
    <row r="334" spans="1:15" s="21" customFormat="1" ht="60.75" customHeight="1">
      <c r="A334" s="6">
        <v>44830000</v>
      </c>
      <c r="B334" s="141" t="s">
        <v>25</v>
      </c>
      <c r="C334" s="24"/>
      <c r="D334" s="24"/>
      <c r="E334" s="52"/>
      <c r="F334" s="49"/>
      <c r="G334" s="24"/>
      <c r="H334" s="56"/>
      <c r="J334" s="36"/>
      <c r="K334" s="36"/>
      <c r="L334" s="36"/>
      <c r="M334" s="55"/>
      <c r="N334" s="38"/>
      <c r="O334" s="2"/>
    </row>
    <row r="335" spans="1:15" s="21" customFormat="1" ht="15">
      <c r="A335" s="31">
        <v>44831500</v>
      </c>
      <c r="B335" s="162" t="s">
        <v>26</v>
      </c>
      <c r="C335" s="79" t="s">
        <v>13</v>
      </c>
      <c r="D335" s="79" t="s">
        <v>15</v>
      </c>
      <c r="E335" s="80">
        <v>450</v>
      </c>
      <c r="F335" s="49">
        <f>E335*G335</f>
        <v>450</v>
      </c>
      <c r="G335" s="79">
        <v>1</v>
      </c>
      <c r="H335" s="56"/>
      <c r="J335" s="78">
        <v>1</v>
      </c>
      <c r="K335" s="129">
        <f t="shared" ref="K335:K336" si="563">J335*E335</f>
        <v>450</v>
      </c>
      <c r="L335" s="78">
        <f>G335-J335</f>
        <v>0</v>
      </c>
      <c r="M335" s="49">
        <f>F335-K335</f>
        <v>0</v>
      </c>
      <c r="N335" s="38"/>
      <c r="O335" s="128" t="s">
        <v>169</v>
      </c>
    </row>
    <row r="336" spans="1:15" s="21" customFormat="1" ht="15">
      <c r="A336" s="104">
        <v>44831500</v>
      </c>
      <c r="B336" s="162" t="s">
        <v>26</v>
      </c>
      <c r="C336" s="99" t="s">
        <v>13</v>
      </c>
      <c r="D336" s="99" t="s">
        <v>15</v>
      </c>
      <c r="E336" s="100">
        <v>800</v>
      </c>
      <c r="F336" s="49">
        <f>E336*G336</f>
        <v>3200</v>
      </c>
      <c r="G336" s="99">
        <v>4</v>
      </c>
      <c r="H336" s="56"/>
      <c r="J336" s="34">
        <v>4</v>
      </c>
      <c r="K336" s="129">
        <f t="shared" si="563"/>
        <v>3200</v>
      </c>
      <c r="L336" s="98">
        <f>G336-J336</f>
        <v>0</v>
      </c>
      <c r="M336" s="49">
        <f>F336-K336</f>
        <v>0</v>
      </c>
      <c r="N336" s="38"/>
      <c r="O336" s="135" t="s">
        <v>178</v>
      </c>
    </row>
    <row r="337" spans="1:18" s="21" customFormat="1" ht="52.5">
      <c r="A337" s="6">
        <v>4450000</v>
      </c>
      <c r="B337" s="163" t="s">
        <v>129</v>
      </c>
      <c r="C337" s="24"/>
      <c r="D337" s="24"/>
      <c r="E337" s="52"/>
      <c r="F337" s="49"/>
      <c r="G337" s="24"/>
      <c r="H337" s="56"/>
      <c r="J337" s="36"/>
      <c r="K337" s="36"/>
      <c r="L337" s="36"/>
      <c r="M337" s="55"/>
      <c r="N337" s="38"/>
      <c r="O337" s="2"/>
    </row>
    <row r="338" spans="1:18" s="21" customFormat="1" ht="15">
      <c r="A338" s="106">
        <v>44531160</v>
      </c>
      <c r="B338" s="140" t="s">
        <v>27</v>
      </c>
      <c r="C338" s="106" t="s">
        <v>13</v>
      </c>
      <c r="D338" s="106" t="s">
        <v>16</v>
      </c>
      <c r="E338" s="107">
        <v>15</v>
      </c>
      <c r="F338" s="49">
        <f>E338*G338</f>
        <v>150</v>
      </c>
      <c r="G338" s="106">
        <v>10</v>
      </c>
      <c r="H338" s="56"/>
      <c r="J338" s="105">
        <v>10</v>
      </c>
      <c r="K338" s="129">
        <f t="shared" ref="K338:K344" si="564">J338*E338</f>
        <v>150</v>
      </c>
      <c r="L338" s="105">
        <f t="shared" ref="L338:L339" si="565">G338-J338</f>
        <v>0</v>
      </c>
      <c r="M338" s="49">
        <f t="shared" ref="M338:M339" si="566">F338-K338</f>
        <v>0</v>
      </c>
      <c r="N338" s="38"/>
      <c r="O338" s="128" t="s">
        <v>169</v>
      </c>
    </row>
    <row r="339" spans="1:18" s="21" customFormat="1" ht="15">
      <c r="A339" s="181">
        <v>44531160</v>
      </c>
      <c r="B339" s="140" t="s">
        <v>27</v>
      </c>
      <c r="C339" s="181" t="s">
        <v>13</v>
      </c>
      <c r="D339" s="181" t="s">
        <v>16</v>
      </c>
      <c r="E339" s="182">
        <v>5</v>
      </c>
      <c r="F339" s="49">
        <v>1900</v>
      </c>
      <c r="G339" s="181">
        <v>100</v>
      </c>
      <c r="H339" s="56"/>
      <c r="J339" s="180">
        <v>100</v>
      </c>
      <c r="K339" s="180">
        <f t="shared" ref="K339" si="567">J339*E339</f>
        <v>500</v>
      </c>
      <c r="L339" s="180">
        <f t="shared" si="565"/>
        <v>0</v>
      </c>
      <c r="M339" s="49">
        <f t="shared" si="566"/>
        <v>1400</v>
      </c>
      <c r="N339" s="38"/>
      <c r="O339" s="135" t="s">
        <v>178</v>
      </c>
    </row>
    <row r="340" spans="1:18" s="21" customFormat="1" ht="15">
      <c r="A340" s="106">
        <v>44531160</v>
      </c>
      <c r="B340" s="140" t="s">
        <v>27</v>
      </c>
      <c r="C340" s="106" t="s">
        <v>13</v>
      </c>
      <c r="D340" s="106" t="s">
        <v>16</v>
      </c>
      <c r="E340" s="107">
        <v>4</v>
      </c>
      <c r="F340" s="49">
        <v>1900</v>
      </c>
      <c r="G340" s="106">
        <v>20</v>
      </c>
      <c r="H340" s="56"/>
      <c r="J340" s="105">
        <v>20</v>
      </c>
      <c r="K340" s="129">
        <v>1900</v>
      </c>
      <c r="L340" s="105">
        <f t="shared" ref="L340" si="568">G340-J340</f>
        <v>0</v>
      </c>
      <c r="M340" s="49">
        <f t="shared" ref="M340" si="569">F340-K340</f>
        <v>0</v>
      </c>
      <c r="N340" s="38"/>
      <c r="O340" s="128" t="s">
        <v>169</v>
      </c>
    </row>
    <row r="341" spans="1:18" s="21" customFormat="1" ht="15">
      <c r="A341" s="106">
        <v>44531160</v>
      </c>
      <c r="B341" s="140" t="s">
        <v>27</v>
      </c>
      <c r="C341" s="106" t="s">
        <v>13</v>
      </c>
      <c r="D341" s="106" t="s">
        <v>16</v>
      </c>
      <c r="E341" s="107">
        <v>1000</v>
      </c>
      <c r="F341" s="49">
        <v>3000</v>
      </c>
      <c r="G341" s="106">
        <v>3</v>
      </c>
      <c r="H341" s="56"/>
      <c r="J341" s="105">
        <v>3</v>
      </c>
      <c r="K341" s="129">
        <f t="shared" si="564"/>
        <v>3000</v>
      </c>
      <c r="L341" s="105">
        <f t="shared" ref="L341" si="570">G341-J341</f>
        <v>0</v>
      </c>
      <c r="M341" s="49">
        <f t="shared" ref="M341" si="571">F341-K341</f>
        <v>0</v>
      </c>
      <c r="N341" s="38"/>
      <c r="O341" s="2"/>
    </row>
    <row r="342" spans="1:18" s="21" customFormat="1" ht="15">
      <c r="A342" s="24">
        <v>44511260</v>
      </c>
      <c r="B342" s="142" t="s">
        <v>90</v>
      </c>
      <c r="C342" s="24" t="s">
        <v>13</v>
      </c>
      <c r="D342" s="24" t="s">
        <v>88</v>
      </c>
      <c r="E342" s="80">
        <v>1600</v>
      </c>
      <c r="F342" s="49">
        <f t="shared" ref="F342" si="572">E342*G342</f>
        <v>4800</v>
      </c>
      <c r="G342" s="5">
        <v>3</v>
      </c>
      <c r="H342" s="56"/>
      <c r="J342" s="34">
        <v>3</v>
      </c>
      <c r="K342" s="129">
        <f t="shared" si="564"/>
        <v>4800</v>
      </c>
      <c r="L342" s="1">
        <f t="shared" ref="L342:L344" si="573">G342-J342</f>
        <v>0</v>
      </c>
      <c r="M342" s="49">
        <f t="shared" ref="M342:M344" si="574">F342-K342</f>
        <v>0</v>
      </c>
      <c r="N342" s="38"/>
      <c r="O342" s="128" t="s">
        <v>169</v>
      </c>
      <c r="P342" s="20"/>
      <c r="Q342" s="20"/>
      <c r="R342" s="20"/>
    </row>
    <row r="343" spans="1:18" s="21" customFormat="1" ht="15">
      <c r="A343" s="131">
        <v>44520000</v>
      </c>
      <c r="B343" s="160" t="s">
        <v>70</v>
      </c>
      <c r="C343" s="131" t="s">
        <v>13</v>
      </c>
      <c r="D343" s="131" t="s">
        <v>17</v>
      </c>
      <c r="E343" s="132">
        <v>3250</v>
      </c>
      <c r="F343" s="49">
        <f>E343*G343</f>
        <v>3250</v>
      </c>
      <c r="G343" s="131">
        <v>1</v>
      </c>
      <c r="H343" s="56"/>
      <c r="J343" s="129">
        <v>1</v>
      </c>
      <c r="K343" s="129">
        <f>J343*E343</f>
        <v>3250</v>
      </c>
      <c r="L343" s="129">
        <f>G343-J343</f>
        <v>0</v>
      </c>
      <c r="M343" s="49">
        <f>F343-K343</f>
        <v>0</v>
      </c>
      <c r="N343" s="38"/>
      <c r="O343" s="128" t="s">
        <v>169</v>
      </c>
    </row>
    <row r="344" spans="1:18" ht="15">
      <c r="A344" s="60">
        <v>44521200</v>
      </c>
      <c r="B344" s="164" t="s">
        <v>199</v>
      </c>
      <c r="C344" s="24" t="s">
        <v>13</v>
      </c>
      <c r="D344" s="19" t="s">
        <v>17</v>
      </c>
      <c r="E344" s="52">
        <v>1000</v>
      </c>
      <c r="F344" s="49">
        <f t="shared" ref="F344" si="575">E344*G344</f>
        <v>1000</v>
      </c>
      <c r="G344" s="24">
        <v>1</v>
      </c>
      <c r="H344" s="57"/>
      <c r="J344" s="1">
        <v>1</v>
      </c>
      <c r="K344" s="129">
        <f t="shared" si="564"/>
        <v>1000</v>
      </c>
      <c r="L344" s="1">
        <f t="shared" si="573"/>
        <v>0</v>
      </c>
      <c r="M344" s="49">
        <f t="shared" si="574"/>
        <v>0</v>
      </c>
      <c r="O344" s="128" t="s">
        <v>169</v>
      </c>
    </row>
    <row r="345" spans="1:18" ht="15">
      <c r="A345" s="32">
        <v>44920000</v>
      </c>
      <c r="B345" s="165" t="s">
        <v>113</v>
      </c>
      <c r="C345" s="45"/>
      <c r="D345" s="19"/>
      <c r="E345" s="52"/>
      <c r="F345" s="49"/>
      <c r="G345" s="45"/>
      <c r="H345" s="57"/>
      <c r="J345" s="44"/>
      <c r="K345" s="44"/>
      <c r="L345" s="44"/>
      <c r="M345" s="49"/>
    </row>
    <row r="346" spans="1:18" ht="15">
      <c r="A346" s="60">
        <v>44921500</v>
      </c>
      <c r="B346" s="164" t="s">
        <v>114</v>
      </c>
      <c r="C346" s="45" t="s">
        <v>13</v>
      </c>
      <c r="D346" s="19" t="s">
        <v>369</v>
      </c>
      <c r="E346" s="52">
        <v>250</v>
      </c>
      <c r="F346" s="49">
        <f>E346*G346</f>
        <v>5000</v>
      </c>
      <c r="G346" s="45">
        <v>20</v>
      </c>
      <c r="H346" s="57"/>
      <c r="J346" s="44">
        <v>15</v>
      </c>
      <c r="K346" s="129">
        <f t="shared" ref="K346:K350" si="576">J346*E346</f>
        <v>3750</v>
      </c>
      <c r="L346" s="44">
        <f>G346-J346</f>
        <v>5</v>
      </c>
      <c r="M346" s="49">
        <f>F346-K346</f>
        <v>1250</v>
      </c>
      <c r="O346" s="128" t="s">
        <v>169</v>
      </c>
    </row>
    <row r="347" spans="1:18" ht="15">
      <c r="A347" s="60">
        <v>44921500</v>
      </c>
      <c r="B347" s="164" t="s">
        <v>117</v>
      </c>
      <c r="C347" s="45" t="s">
        <v>13</v>
      </c>
      <c r="D347" s="19" t="s">
        <v>18</v>
      </c>
      <c r="E347" s="52">
        <v>400</v>
      </c>
      <c r="F347" s="49">
        <f>E347*G347</f>
        <v>1200</v>
      </c>
      <c r="G347" s="45">
        <v>3</v>
      </c>
      <c r="H347" s="57"/>
      <c r="J347" s="44">
        <v>3</v>
      </c>
      <c r="K347" s="129">
        <f t="shared" si="576"/>
        <v>1200</v>
      </c>
      <c r="L347" s="44">
        <f>G347-J347</f>
        <v>0</v>
      </c>
      <c r="M347" s="49">
        <f>F347-K347</f>
        <v>0</v>
      </c>
      <c r="O347" s="128" t="s">
        <v>169</v>
      </c>
    </row>
    <row r="348" spans="1:18" ht="15">
      <c r="A348" s="60">
        <v>44921500</v>
      </c>
      <c r="B348" s="164" t="s">
        <v>117</v>
      </c>
      <c r="C348" s="173" t="s">
        <v>13</v>
      </c>
      <c r="D348" s="19" t="s">
        <v>17</v>
      </c>
      <c r="E348" s="174">
        <v>3000</v>
      </c>
      <c r="F348" s="49">
        <f>E348*G348</f>
        <v>3000</v>
      </c>
      <c r="G348" s="173">
        <v>1</v>
      </c>
      <c r="H348" s="57"/>
      <c r="J348" s="172">
        <v>1</v>
      </c>
      <c r="K348" s="172">
        <f t="shared" ref="K348" si="577">J348*E348</f>
        <v>3000</v>
      </c>
      <c r="L348" s="172">
        <f>G348-J348</f>
        <v>0</v>
      </c>
      <c r="M348" s="49">
        <f>F348-K348</f>
        <v>0</v>
      </c>
      <c r="O348" s="135" t="s">
        <v>178</v>
      </c>
    </row>
    <row r="349" spans="1:18" ht="15">
      <c r="A349" s="60">
        <v>44921500</v>
      </c>
      <c r="B349" s="164" t="s">
        <v>117</v>
      </c>
      <c r="C349" s="181" t="s">
        <v>13</v>
      </c>
      <c r="D349" s="19" t="s">
        <v>17</v>
      </c>
      <c r="E349" s="182">
        <v>4200</v>
      </c>
      <c r="F349" s="49">
        <f>E349*G349</f>
        <v>8400</v>
      </c>
      <c r="G349" s="181">
        <v>2</v>
      </c>
      <c r="H349" s="57"/>
      <c r="J349" s="180">
        <v>2</v>
      </c>
      <c r="K349" s="180">
        <f t="shared" ref="K349" si="578">J349*E349</f>
        <v>8400</v>
      </c>
      <c r="L349" s="180">
        <f>G349-J349</f>
        <v>0</v>
      </c>
      <c r="M349" s="49">
        <f>F349-K349</f>
        <v>0</v>
      </c>
      <c r="O349" s="135" t="s">
        <v>178</v>
      </c>
    </row>
    <row r="350" spans="1:18" ht="15">
      <c r="A350" s="60">
        <v>44921500</v>
      </c>
      <c r="B350" s="164" t="s">
        <v>117</v>
      </c>
      <c r="C350" s="45" t="s">
        <v>13</v>
      </c>
      <c r="D350" s="19" t="s">
        <v>17</v>
      </c>
      <c r="E350" s="52">
        <v>6000</v>
      </c>
      <c r="F350" s="49">
        <f>E350*G350</f>
        <v>6000</v>
      </c>
      <c r="G350" s="45">
        <v>1</v>
      </c>
      <c r="H350" s="57"/>
      <c r="J350" s="44">
        <v>1</v>
      </c>
      <c r="K350" s="129">
        <f t="shared" si="576"/>
        <v>6000</v>
      </c>
      <c r="L350" s="44">
        <f>G350-J350</f>
        <v>0</v>
      </c>
      <c r="M350" s="49">
        <f>F350-K350</f>
        <v>0</v>
      </c>
      <c r="O350" s="128" t="s">
        <v>169</v>
      </c>
    </row>
    <row r="351" spans="1:18" s="41" customFormat="1" ht="51">
      <c r="A351" s="123">
        <v>452000000</v>
      </c>
      <c r="B351" s="158" t="s">
        <v>164</v>
      </c>
      <c r="C351" s="26"/>
      <c r="D351" s="34"/>
      <c r="E351" s="58"/>
      <c r="F351" s="85"/>
      <c r="G351" s="26"/>
      <c r="H351" s="82"/>
      <c r="J351" s="34"/>
      <c r="K351" s="34"/>
      <c r="L351" s="34"/>
      <c r="M351" s="34"/>
      <c r="N351" s="35"/>
      <c r="O351" s="108"/>
    </row>
    <row r="352" spans="1:18" ht="27">
      <c r="A352" s="12" t="s">
        <v>312</v>
      </c>
      <c r="B352" s="151" t="s">
        <v>313</v>
      </c>
      <c r="C352" s="5"/>
      <c r="D352" s="22"/>
      <c r="E352" s="49"/>
      <c r="F352" s="50"/>
      <c r="G352" s="22"/>
      <c r="H352" s="122"/>
      <c r="J352" s="184"/>
      <c r="K352" s="184"/>
      <c r="L352" s="184"/>
      <c r="M352" s="184"/>
    </row>
    <row r="353" spans="1:15" ht="27">
      <c r="A353" s="29" t="s">
        <v>314</v>
      </c>
      <c r="B353" s="152" t="s">
        <v>315</v>
      </c>
      <c r="C353" s="177" t="s">
        <v>13</v>
      </c>
      <c r="D353" s="177" t="s">
        <v>17</v>
      </c>
      <c r="E353" s="124">
        <v>20000</v>
      </c>
      <c r="F353" s="125">
        <v>119000</v>
      </c>
      <c r="G353" s="177">
        <v>1</v>
      </c>
      <c r="H353" s="57"/>
      <c r="J353" s="176">
        <v>1</v>
      </c>
      <c r="K353" s="176">
        <f>J353*E353</f>
        <v>20000</v>
      </c>
      <c r="L353" s="176">
        <f>G353-J353</f>
        <v>0</v>
      </c>
      <c r="M353" s="49">
        <f>F353-K353</f>
        <v>99000</v>
      </c>
    </row>
    <row r="354" spans="1:15" ht="15">
      <c r="A354" s="24"/>
      <c r="B354" s="166" t="s">
        <v>71</v>
      </c>
      <c r="C354" s="24"/>
      <c r="D354" s="24"/>
      <c r="E354" s="52"/>
      <c r="F354" s="49"/>
      <c r="G354" s="24"/>
      <c r="H354" s="57"/>
      <c r="J354" s="36"/>
      <c r="K354" s="36"/>
      <c r="L354" s="36"/>
      <c r="M354" s="55"/>
    </row>
    <row r="355" spans="1:15" ht="39.75">
      <c r="A355" s="6">
        <v>64210000</v>
      </c>
      <c r="B355" s="151" t="s">
        <v>73</v>
      </c>
      <c r="C355" s="24"/>
      <c r="D355" s="24"/>
      <c r="E355" s="52"/>
      <c r="F355" s="49"/>
      <c r="G355" s="24"/>
      <c r="H355" s="57"/>
      <c r="J355" s="36"/>
      <c r="K355" s="36"/>
      <c r="L355" s="36"/>
      <c r="M355" s="55"/>
    </row>
    <row r="356" spans="1:15" ht="27">
      <c r="A356" s="24">
        <v>64211000</v>
      </c>
      <c r="B356" s="152" t="s">
        <v>74</v>
      </c>
      <c r="C356" s="24" t="s">
        <v>13</v>
      </c>
      <c r="D356" s="24" t="s">
        <v>72</v>
      </c>
      <c r="E356" s="52">
        <v>257678.9</v>
      </c>
      <c r="F356" s="183">
        <v>257678.9</v>
      </c>
      <c r="G356" s="24">
        <v>1</v>
      </c>
      <c r="H356" s="57"/>
      <c r="J356" s="1"/>
      <c r="K356" s="129">
        <f>J356*E356</f>
        <v>0</v>
      </c>
      <c r="L356" s="1">
        <f>G356-J356</f>
        <v>1</v>
      </c>
      <c r="M356" s="49">
        <f>F356-K356</f>
        <v>257678.9</v>
      </c>
    </row>
    <row r="357" spans="1:15" ht="39.75">
      <c r="A357" s="6">
        <v>65300000</v>
      </c>
      <c r="B357" s="151" t="s">
        <v>75</v>
      </c>
      <c r="C357" s="24"/>
      <c r="D357" s="24"/>
      <c r="E357" s="52"/>
      <c r="F357" s="49"/>
      <c r="G357" s="24"/>
      <c r="H357" s="57"/>
      <c r="J357" s="36"/>
      <c r="K357" s="36"/>
      <c r="L357" s="36"/>
      <c r="M357" s="55"/>
    </row>
    <row r="358" spans="1:15" ht="15">
      <c r="A358" s="24">
        <v>65310000</v>
      </c>
      <c r="B358" s="152" t="s">
        <v>76</v>
      </c>
      <c r="C358" s="24" t="s">
        <v>13</v>
      </c>
      <c r="D358" s="24" t="s">
        <v>72</v>
      </c>
      <c r="E358" s="97">
        <v>1912476.2</v>
      </c>
      <c r="F358" s="183">
        <v>1912476.2</v>
      </c>
      <c r="G358" s="24">
        <v>1</v>
      </c>
      <c r="H358" s="57"/>
      <c r="J358" s="1"/>
      <c r="K358" s="1"/>
      <c r="L358" s="96">
        <f>G358-J358</f>
        <v>1</v>
      </c>
      <c r="M358" s="49">
        <f>F358-K358</f>
        <v>1912476.2</v>
      </c>
    </row>
    <row r="359" spans="1:15" ht="15">
      <c r="A359" s="6">
        <v>65110000</v>
      </c>
      <c r="B359" s="151" t="s">
        <v>77</v>
      </c>
      <c r="C359" s="24"/>
      <c r="D359" s="24"/>
      <c r="E359" s="52"/>
      <c r="F359" s="49"/>
      <c r="G359" s="24"/>
      <c r="H359" s="57"/>
      <c r="J359" s="36"/>
      <c r="K359" s="36"/>
      <c r="L359" s="36"/>
      <c r="M359" s="55"/>
    </row>
    <row r="360" spans="1:15" ht="15">
      <c r="A360" s="24">
        <v>65111000</v>
      </c>
      <c r="B360" s="152" t="s">
        <v>78</v>
      </c>
      <c r="C360" s="24" t="s">
        <v>13</v>
      </c>
      <c r="D360" s="24" t="s">
        <v>72</v>
      </c>
      <c r="E360" s="97">
        <v>59075.9</v>
      </c>
      <c r="F360" s="49">
        <f>G360*E360</f>
        <v>59075.9</v>
      </c>
      <c r="G360" s="24">
        <v>1</v>
      </c>
      <c r="H360" s="57"/>
      <c r="J360" s="1"/>
      <c r="K360" s="1"/>
      <c r="L360" s="96">
        <f>G360-J360</f>
        <v>1</v>
      </c>
      <c r="M360" s="49">
        <f>F360-K360</f>
        <v>59075.9</v>
      </c>
    </row>
    <row r="361" spans="1:15" s="41" customFormat="1">
      <c r="A361" s="116" t="s">
        <v>161</v>
      </c>
      <c r="B361" s="147" t="s">
        <v>162</v>
      </c>
      <c r="C361" s="26"/>
      <c r="D361" s="26"/>
      <c r="E361" s="58"/>
      <c r="F361" s="35"/>
      <c r="G361" s="26"/>
      <c r="H361" s="82"/>
      <c r="J361" s="34"/>
      <c r="K361" s="34"/>
      <c r="L361" s="34"/>
      <c r="M361" s="34"/>
      <c r="N361" s="35"/>
      <c r="O361" s="108"/>
    </row>
    <row r="362" spans="1:15" s="41" customFormat="1" ht="25.5">
      <c r="A362" s="115" t="s">
        <v>161</v>
      </c>
      <c r="B362" s="168" t="s">
        <v>163</v>
      </c>
      <c r="C362" s="120" t="s">
        <v>13</v>
      </c>
      <c r="D362" s="120" t="s">
        <v>72</v>
      </c>
      <c r="E362" s="121">
        <v>95000</v>
      </c>
      <c r="F362" s="49">
        <f>G362*E362</f>
        <v>95000</v>
      </c>
      <c r="G362" s="120">
        <v>1</v>
      </c>
      <c r="H362" s="82"/>
      <c r="J362" s="34">
        <v>1</v>
      </c>
      <c r="K362" s="34">
        <v>95000</v>
      </c>
      <c r="L362" s="119">
        <f>G362-J362</f>
        <v>0</v>
      </c>
      <c r="M362" s="49">
        <f>F362-K362</f>
        <v>0</v>
      </c>
      <c r="N362" s="35"/>
      <c r="O362" s="108"/>
    </row>
    <row r="363" spans="1:15" s="41" customFormat="1" ht="30.75" customHeight="1">
      <c r="A363" s="116" t="s">
        <v>159</v>
      </c>
      <c r="B363" s="169" t="s">
        <v>160</v>
      </c>
      <c r="C363" s="26"/>
      <c r="D363" s="26"/>
      <c r="E363" s="58"/>
      <c r="F363" s="118"/>
      <c r="G363" s="26"/>
      <c r="H363" s="82"/>
      <c r="J363" s="34"/>
      <c r="K363" s="34"/>
      <c r="L363" s="34"/>
      <c r="M363" s="34"/>
      <c r="N363" s="35"/>
      <c r="O363" s="108"/>
    </row>
    <row r="364" spans="1:15" s="41" customFormat="1" ht="27.75" customHeight="1">
      <c r="A364" s="115" t="s">
        <v>159</v>
      </c>
      <c r="B364" s="167" t="s">
        <v>160</v>
      </c>
      <c r="C364" s="113" t="s">
        <v>13</v>
      </c>
      <c r="D364" s="113" t="s">
        <v>72</v>
      </c>
      <c r="E364" s="114">
        <v>3000</v>
      </c>
      <c r="F364" s="49">
        <f>G364*E364</f>
        <v>6000</v>
      </c>
      <c r="G364" s="113">
        <v>2</v>
      </c>
      <c r="H364" s="82"/>
      <c r="J364" s="34"/>
      <c r="K364" s="129">
        <f>J364*E364</f>
        <v>0</v>
      </c>
      <c r="L364" s="112">
        <f>G364-J364</f>
        <v>2</v>
      </c>
      <c r="M364" s="49">
        <f>F364-K364</f>
        <v>6000</v>
      </c>
      <c r="N364" s="35"/>
      <c r="O364" s="108"/>
    </row>
    <row r="365" spans="1:15" ht="15">
      <c r="A365" s="6">
        <v>79991200</v>
      </c>
      <c r="B365" s="151" t="s">
        <v>154</v>
      </c>
      <c r="C365" s="91"/>
      <c r="D365" s="91"/>
      <c r="E365" s="92"/>
      <c r="F365" s="49"/>
      <c r="G365" s="91"/>
      <c r="H365" s="57"/>
      <c r="J365" s="36"/>
      <c r="K365" s="36"/>
      <c r="L365" s="36"/>
      <c r="M365" s="55"/>
    </row>
    <row r="366" spans="1:15" ht="15">
      <c r="A366" s="91">
        <v>79991200</v>
      </c>
      <c r="B366" s="152" t="s">
        <v>153</v>
      </c>
      <c r="C366" s="91" t="s">
        <v>13</v>
      </c>
      <c r="D366" s="91" t="s">
        <v>72</v>
      </c>
      <c r="E366" s="97">
        <v>161000</v>
      </c>
      <c r="F366" s="49">
        <f>G366*E366</f>
        <v>161000</v>
      </c>
      <c r="G366" s="91">
        <v>1</v>
      </c>
      <c r="H366" s="57"/>
      <c r="J366" s="105"/>
      <c r="K366" s="129">
        <f>J366*E366</f>
        <v>0</v>
      </c>
      <c r="L366" s="96">
        <f>G366-J366</f>
        <v>1</v>
      </c>
      <c r="M366" s="49">
        <f>F366-K366</f>
        <v>161000</v>
      </c>
    </row>
    <row r="367" spans="1:15" ht="15">
      <c r="A367" s="6">
        <v>90510000</v>
      </c>
      <c r="B367" s="151" t="s">
        <v>79</v>
      </c>
      <c r="C367" s="24"/>
      <c r="D367" s="24"/>
      <c r="E367" s="52"/>
      <c r="F367" s="49"/>
      <c r="G367" s="24"/>
      <c r="H367" s="57"/>
      <c r="J367" s="36"/>
      <c r="K367" s="36"/>
      <c r="L367" s="36"/>
      <c r="M367" s="55"/>
    </row>
    <row r="368" spans="1:15" ht="27">
      <c r="A368" s="24">
        <v>90512000</v>
      </c>
      <c r="B368" s="152" t="s">
        <v>80</v>
      </c>
      <c r="C368" s="24" t="s">
        <v>13</v>
      </c>
      <c r="D368" s="24" t="s">
        <v>72</v>
      </c>
      <c r="E368" s="52">
        <v>28000</v>
      </c>
      <c r="F368" s="49">
        <f>G368*E368</f>
        <v>28000</v>
      </c>
      <c r="G368" s="24">
        <v>1</v>
      </c>
      <c r="H368" s="57"/>
      <c r="J368" s="1"/>
      <c r="K368" s="129">
        <f>J368*E368</f>
        <v>0</v>
      </c>
      <c r="L368" s="96">
        <f>G368-J368</f>
        <v>1</v>
      </c>
      <c r="M368" s="49">
        <f>F368-K368</f>
        <v>28000</v>
      </c>
    </row>
    <row r="369" spans="1:14" ht="15">
      <c r="A369" s="6">
        <v>99000000</v>
      </c>
      <c r="B369" s="151" t="s">
        <v>81</v>
      </c>
      <c r="C369" s="24"/>
      <c r="D369" s="24"/>
      <c r="E369" s="52"/>
      <c r="F369" s="49"/>
      <c r="G369" s="24"/>
      <c r="H369" s="57"/>
      <c r="J369" s="36"/>
      <c r="K369" s="36"/>
      <c r="L369" s="36"/>
      <c r="M369" s="55"/>
    </row>
    <row r="370" spans="1:14">
      <c r="A370" s="7"/>
      <c r="B370" s="170"/>
      <c r="C370" s="16"/>
      <c r="D370" s="2"/>
      <c r="E370" s="53"/>
      <c r="F370" s="53"/>
      <c r="G370" s="17"/>
    </row>
    <row r="371" spans="1:14">
      <c r="N371" s="43">
        <f>SUM(N14:N370)</f>
        <v>0</v>
      </c>
    </row>
    <row r="372" spans="1:14">
      <c r="A372" s="185" t="s">
        <v>86</v>
      </c>
      <c r="B372" s="185"/>
      <c r="C372" s="185"/>
      <c r="D372" s="185"/>
      <c r="E372" s="185"/>
      <c r="F372" s="185"/>
      <c r="G372" s="185"/>
    </row>
    <row r="376" spans="1:14">
      <c r="E376" s="20"/>
      <c r="F376" s="20"/>
      <c r="H376" s="20"/>
      <c r="J376" s="20"/>
      <c r="K376" s="54" t="e">
        <f>#REF!-N371</f>
        <v>#REF!</v>
      </c>
      <c r="L376" s="20"/>
      <c r="M376" s="20"/>
      <c r="N376" s="20"/>
    </row>
  </sheetData>
  <mergeCells count="14">
    <mergeCell ref="A372:G372"/>
    <mergeCell ref="A1:G1"/>
    <mergeCell ref="A2:G2"/>
    <mergeCell ref="A3:G3"/>
    <mergeCell ref="A4:G4"/>
    <mergeCell ref="A5:G5"/>
    <mergeCell ref="A6:G6"/>
    <mergeCell ref="A8:B8"/>
    <mergeCell ref="C8:C9"/>
    <mergeCell ref="D8:D9"/>
    <mergeCell ref="E8:E9"/>
    <mergeCell ref="F8:F9"/>
    <mergeCell ref="G8:G9"/>
    <mergeCell ref="J352:M352"/>
  </mergeCells>
  <pageMargins left="0.23622047244094491" right="0.23622047244094491" top="0.35433070866141736" bottom="0.35433070866141736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2019-12-30T11:02:42Z</cp:lastPrinted>
  <dcterms:created xsi:type="dcterms:W3CDTF">2015-08-31T08:27:31Z</dcterms:created>
  <dcterms:modified xsi:type="dcterms:W3CDTF">2019-12-30T11:03:35Z</dcterms:modified>
</cp:coreProperties>
</file>